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180"/>
  </bookViews>
  <sheets>
    <sheet name="2023年计划实施项目汇总表" sheetId="2" r:id="rId1"/>
  </sheets>
  <definedNames>
    <definedName name="_xlnm._FilterDatabase" localSheetId="0" hidden="1">'2023年计划实施项目汇总表'!$A$1:$X$64</definedName>
    <definedName name="_xlnm.Print_Titles" localSheetId="0">'2023年计划实施项目汇总表'!$2:$6</definedName>
  </definedNames>
  <calcPr calcId="144525" concurrentCalc="0"/>
</workbook>
</file>

<file path=xl/sharedStrings.xml><?xml version="1.0" encoding="utf-8"?>
<sst xmlns="http://schemas.openxmlformats.org/spreadsheetml/2006/main" count="508" uniqueCount="302">
  <si>
    <t>附件</t>
  </si>
  <si>
    <t>青铜峡市2023年巩固拓展脱贫攻坚成果同乡村振兴有效衔接项目库调整计划表</t>
  </si>
  <si>
    <t>序号</t>
  </si>
  <si>
    <t>一级项目类型</t>
  </si>
  <si>
    <t>二级项目类型</t>
  </si>
  <si>
    <t>项目名称</t>
  </si>
  <si>
    <t>建设性质</t>
  </si>
  <si>
    <t>建设内容</t>
  </si>
  <si>
    <t>补助标准</t>
  </si>
  <si>
    <t>项目实施
地点</t>
  </si>
  <si>
    <t>进度计划安排</t>
  </si>
  <si>
    <t>实施单位</t>
  </si>
  <si>
    <t>资金投入和来源（万元）</t>
  </si>
  <si>
    <t>受益对象（村、户/人）</t>
  </si>
  <si>
    <t>联农带农机制</t>
  </si>
  <si>
    <t>绩效目标</t>
  </si>
  <si>
    <t>小计</t>
  </si>
  <si>
    <t>衔接资金</t>
  </si>
  <si>
    <t>中央彩票公益金</t>
  </si>
  <si>
    <t>地方债资金</t>
  </si>
  <si>
    <t>闽宁资金</t>
  </si>
  <si>
    <t>其他整合涉农资金</t>
  </si>
  <si>
    <t>行业部门资金</t>
  </si>
  <si>
    <t>其他资金</t>
  </si>
  <si>
    <t>中央</t>
  </si>
  <si>
    <t>自治区</t>
  </si>
  <si>
    <t>市级</t>
  </si>
  <si>
    <t>县级</t>
  </si>
  <si>
    <t>合计</t>
  </si>
  <si>
    <t>113个</t>
  </si>
  <si>
    <t>一</t>
  </si>
  <si>
    <t>产业发展（45个）</t>
  </si>
  <si>
    <t>（一）</t>
  </si>
  <si>
    <t>产业发展</t>
  </si>
  <si>
    <t>生产项目</t>
  </si>
  <si>
    <t>林下鸡生态养殖项目（一期）</t>
  </si>
  <si>
    <t>新建</t>
  </si>
  <si>
    <t>建设鸡舍30座，安装活动围网3600米。</t>
  </si>
  <si>
    <t>甘城子村</t>
  </si>
  <si>
    <t>2023年3月-10月</t>
  </si>
  <si>
    <t>邵岗镇</t>
  </si>
  <si>
    <t>甘城子村30户农户85人，其中脱贫户9户27人，监测户21户58人</t>
  </si>
  <si>
    <t>采取“政府+村委会+合作社+农户”的模式，建立紧密的利益联结机制，让农民共享全产业链增值收益。政府出资建成项目之后，将资产移交给村委会。村委会将资产租赁给农户，形成农户养殖--企业回购--统一屠宰--精装销售”的产业链条，先期带动农户30户（监测户21户，脱贫户9户），户均增收10000元。</t>
  </si>
  <si>
    <t>一、产出指标：1.数量指标：建设鸡舍数量≥30座；安装活动围网总长度≥3600米；2.质量指标：工程验收合格率100%；3.时效指标：工程完工及时率100%；4.成本指标：项目建设成本≤160万元；二、效益指标：1.经济效益：增加脱贫户均收入≥1万元；2.社会效益：带动养殖户户数≥30户；三、满意度指标：1.受益脱贫户、监测对象满意度≥96%。</t>
  </si>
  <si>
    <t>叶盛镇地三村设施农业种植示范项目</t>
  </si>
  <si>
    <t>新建高标准钢结构移动拱棚100栋，尺寸为40m×10m,配套用水设施等。</t>
  </si>
  <si>
    <t>地三村</t>
  </si>
  <si>
    <t>叶盛镇</t>
  </si>
  <si>
    <t>地三村18户40人，（其中监测对象2户5人）</t>
  </si>
  <si>
    <t>采用“企业+村集体+农户”模式建设管理，拓宽农民增收渠道，在现有种植规模基础上，新增拱棚种植模式，进一步优化种植结构，积极寻求订单农业，探索特色农业和绿色农业发展，壮大村集体经济，与企业合作，安排村民就业，带动农户增收致富。预计村集体年收入增加20万元，农户户均收入10000元。</t>
  </si>
  <si>
    <t>一、产出指标：1.数量指标：新建高标准钢结构移动拱棚数量100栋；2.质量指标：工程验收合格率100%；3.时效指标：工程完工及时率100%；4.成本指标：项目建设成本≤200万元；二、效益指标：1.经济效益：先进设施农业技术促进农民增收：有效提高；设施农业能源节约率：明显提高；2.社会效益：增加脱贫人口、监测对象就业人数：5人；增加脱贫人口、监测对象季节性就业人数：8人；三、满意度指标：1.受益农业经济主体满意度≥96%；受益农村居民满意度≥95%。</t>
  </si>
  <si>
    <t>叶盛镇蒋滩村农旅产业融合示范园项目</t>
  </si>
  <si>
    <t>新建设施暖棚3栋4200平方米、大跨度冷棚3栋4320平方米、设施阴棚1栋1287平方米，改造休闲垂钓鱼塘1个16100平方米，配套基础设施等。</t>
  </si>
  <si>
    <t>蒋滩村</t>
  </si>
  <si>
    <t>蒋滩村20户55人（其中监测对象6户8人）</t>
  </si>
  <si>
    <t>建立“党支部＋村集体经济组织专业合作社+基地”乡村治理模式，通过延伸产业链，一二三产融合发展，进一步发展壮大蒋滩村集体经济收入，带动群众务工，增加农民收入，开展“四代一包”托管服务机制，逐步带动乡村旅游等第三产业的发展。温棚建成后，该园区规模进一步扩大，年可解决移民就地务工，增加村集体收入40万元，在蒋滩村原有收入的基础上，村集体收入预计突破150万元，可为移民进行利益分红。农户户均增收20000元。</t>
  </si>
  <si>
    <t>一、产出指标：1.数量指标：新建设施暖棚数量3栋，新建大跨度冷棚数量3栋，新建设施阴棚数量1栋，改造休闲垂钓鱼塘总面积16100平方米；2.质量指标：工程验收合格率100%；3.时效指标：工程完工及时率100%；4.成本指标：项目建设成本≤560万元；二、效益指标：1.经济效益：促进乡村农旅产业融合发展：明显实现；有效带动就业增长率：明显实现；三、满意度指标：1.受益脱贫户、监测对象满意度≥98%。</t>
  </si>
  <si>
    <t>峡口镇沈闸村菌菇种植特色产业园建设项目</t>
  </si>
  <si>
    <t>新建温棚8栋，室外加装电动遮阳帘14台，拆除晾场10350平方米，平整场地15165.7平方米，配套水电等相关附属设施。</t>
  </si>
  <si>
    <t>沈闸村</t>
  </si>
  <si>
    <t>2023年3月-11月</t>
  </si>
  <si>
    <t>峡口镇</t>
  </si>
  <si>
    <t>沈闸村131户457人（其中监测对象1户1人）</t>
  </si>
  <si>
    <t>采用“支部+合作社+农户”的经营模式。项目建设过程中预计带动务工40人（其中，带动监测对象务工1人）。解决稳定就业岗位10人（其中，监测对象1人），稳定就业岗位月工资达到0.2万元，年度总收入2.4万元；解决灵活就业务工30人（其中，监测对象3人），灵活就业年度增收3万元。同时为本村有从事菌菇种植意愿和条件的农户提供菌种及技术指导，预计带动受益对象人均增收2万元。</t>
  </si>
  <si>
    <t>一、产出指标：1.数量指标：新建温室大棚数量8座，室外加装电动遮阳帘数量14台，平整场地总面积15165.7平方米；2.质量指标：工程验收合格率100%；3.时效指标：工程完工及时率100%；4.成本指标：项目建设成本≤503万元；二、效益指标：1.经济效益：提高村集体收入水平：明显实现；2.社会效益：带动务工就业人数：40人；三、满意度指标1.受益脱贫人口满意度≥95%。</t>
  </si>
  <si>
    <t>小坝镇林皋村现代高效设施食用菌产业园项目</t>
  </si>
  <si>
    <t>扩建</t>
  </si>
  <si>
    <t>新建双面设施大棚17栋后土墙日光温室1栋、10KV室外变电所1座、机井1眼，安装装配式水箱2套、泵组系统1套、电磁阀电缆1项、配电箱18套，敷设PE管网2410米、电缆2620米，配套电缆检查井等附属设施。</t>
  </si>
  <si>
    <t>林皋村</t>
  </si>
  <si>
    <t>小坝镇</t>
  </si>
  <si>
    <t>林皋村840户3216人（其中监测对象2户6人）</t>
  </si>
  <si>
    <t>建立“党支部+专业合作社+基地”乡村治理模式。充分发挥党支部引领群众，林皋村村集体经济组织合作社按照“统一规划、统一建设、统一管理、统一运营、统一销售的“五统一”经营管理模式，把示范园管起来、把剩余劳动力组织起来，把乡贤能人用起来，促进林皋村发展再上新台阶。项目建设过程中预计带动务工100人，每人务工收入达到12000元。项目投入使用后，每年雇佣本村劳动力50人种植，人均年收入增加3万元，实现村集体经济收入年均增长100万余元。推行“四代一包”产业发展模式。推动村级组织由管理向服务转变，村集体经济组织专业化合作社，针对农村劳动力严重不足等诸多问题，开展“四代一包”（代耕、代种、代管、代收、包销售）托管服务机制，形成“企业+合作社+农户”的利益联结新机制。农户通过流转土地或者土地入股的形式受益，属于保底收益。群众通过土地（宅基地）流转费(租赁费)或者入股分红的形式收益，同时，群众也可在农业生产、旅游服务劳务等领域获取工资性收益。 完善群众利益联结机制。本项目建设和运营均聚焦群众增收致富各环节，持续健全完善市场主体和农民收益联结机制，让农户尽可能多地分享全产业链增值收益，实现农民增收、企业发展、地方受益。本项目在建设过程中和运营期率先为林皋村及小坝镇防返贫监测户中有劳动能力的群众，提供劳动就业岗位，拓宽群众增收渠道。对不具有劳动能力的监测户王国红（林皋村），年底将根据村集体收入情况，给予一定的经济补助。</t>
  </si>
  <si>
    <t>一、产出指标：1.数量指标：新建双面设施大棚数量11栋，新建后土墙日光温室数量1栋，新建50平方米装配式水箱数量2套，主管灌溉长度1985米，支管灌溉条数2293条；2.质量指标：工程验收合格率100%；3.时效指标：工程完工及时率100%；4.成本指标：项目建设成本≤356万元；
二、效益指标1.社会效益：提高村民就业率、增加农民收入：明显实现；增加林皋村食用菌产业品牌效益：效果显著；三、满意度指标1.受益务工农民满意度≥95%；受益脱贫户、监测对象满意度≥97%。</t>
  </si>
  <si>
    <t>叶盛镇龙门村农旅产业融合及乡村振兴示范建设项目</t>
  </si>
  <si>
    <t>水产养殖区改造300亩、研学基地改造1000㎡；新建果园围栏、生态停车场、公厕；村庄路面改造工程11778平方米，散水改造，土墙、土房拆除及砖墙新建；房屋外立面改造及绿化、社会投资水产养殖、休闲垂钓、荷花观赏、儿童乐园、亲子研学、温室采摘等。</t>
  </si>
  <si>
    <t>龙门村</t>
  </si>
  <si>
    <t>龙门村45户100人，（其中监测对象3户8人）</t>
  </si>
  <si>
    <t>通过推广“企业+村级合作社+农户”三赢模式，成立村级旅游合作社，盘活农村闲置宅基地、空心房等资源，鼓励群众将闲置房屋出租和以入股的形式发展民宿和农家乐，可以引导当地农民参与投资、经营旅游业，可增加其可支配收入，实现“生活宽裕”的目标，为其建设新农村创造较好的经济基础。引进社会投资进行水产养殖产业，带领周边农户共同参与水产养殖，户均增收20000元，扶贫产业效益明显。</t>
  </si>
  <si>
    <t>一、产出指标：1.数量指标：改造水产养殖区面积300亩，改造研学基地面积1000㎡，安装果园围栏总长度400m，改造村庄路面面积11778㎡；2.质量指标：工程验收合格率100%；3.时效指标：工程完工及时率100%；4.成本指标：项目建设成本≤507万元；
二、效益指标：1.经济效益：促进乡村农旅产业融合发展：明显实现；三、满意度指标：
1.受益脱贫户、监测对象满意度≥95%；龙门村受益居民满意度≥98%。</t>
  </si>
  <si>
    <t>青铜峡市广武三趟墩养殖场改造提升项目</t>
  </si>
  <si>
    <t>新建钢结构草料棚2467.43平方米、新建砖混生活区及办公楼282.3平方米、道路平整2070平方米、地磅一台、场地改造平整28870平方米、围栏335米、牛棚改造10栋，配套水电等基础设施。</t>
  </si>
  <si>
    <t>同进村</t>
  </si>
  <si>
    <t>国运公司</t>
  </si>
  <si>
    <t>广武村三趟墩村农户169户532人</t>
  </si>
  <si>
    <t>以增加村集体经济实力为目标，探索创新发展壮大村集体经济的有效形式，建立养殖场高质量、长效的运行机制。项目建设过程中可吸纳本村的闲置劳动力，项目建成后可提升当地畜牧业的发展水平，促进当地村集体的经济增收、使农户真正受益。</t>
  </si>
  <si>
    <t>一、产出指标：1.数量指标：新建钢结构草料棚总面积2467.43平方米，新建砖混生活区及办公楼总面积282.3平方米、道路平整总面积2070平方米、场地改造平整总面积28870平方米、改造牛棚数量10栋；2.质量指标：工程验收合格率100%；3.时效指标：工程完工及时率100%；4.成本指标：项目建设成本≤667万元。二、效益指标：1.经济效益：提高村集体收入水平：明显实现；2.社会效益：增加脱贫人口、监测对象季节性就业人数：25人；三、满意度指标：1.受益农业经济主体满意度≥95%；受益农村居民满意度≥96%。</t>
  </si>
  <si>
    <t>瞿靖镇蒋顶村村集体设施温棚改造提升项目</t>
  </si>
  <si>
    <t xml:space="preserve">老旧温棚改造提升80栋，包含外墙包砖，部分主体钢结构维修及更换、覆膜、大棚保温、卷帘机维修及更换、室内水肥一体化设施、室内外水电维修改造等附属工程。 </t>
  </si>
  <si>
    <t>蒋顶村</t>
  </si>
  <si>
    <t>瞿靖镇</t>
  </si>
  <si>
    <t>蒋顶村农户961户2950人，其中监测对象1户3人</t>
  </si>
  <si>
    <t>通过发展壮大产业链，进一步增加蒋顶村集体经济收入，带动群众务工，增加农民收入。温棚完成改造提升后，蒋顶村的产业规模进一步扩大。在温棚改造提升的过程中，可解决当地农户的就地务工问题，增加村集体收入。</t>
  </si>
  <si>
    <t>一、产出指标：1.数量指标：老旧温棚改造提升数量80栋；2.质量指标：工程验收合格率100%；3.时效指标：工程完工及时率100%；4.成本指标：项目建设成本≤531万元；二、效益指标：1.经济效益：提高村集体收入水平：明显实现；2.社会效益：带动务工就业人数：30人；三、满意度指标1.受益脱贫人口满意度≥98%。</t>
  </si>
  <si>
    <t>小坝镇张岗村村集体设施温棚改造提升项目</t>
  </si>
  <si>
    <r>
      <rPr>
        <sz val="22"/>
        <rFont val="仿宋"/>
        <charset val="134"/>
      </rPr>
      <t>老旧温棚改造提升86栋，包含主体钢架工程、覆膜系统工程、大棚保温工程、地基及土墙工程、室内灌溉管网工程、室内电气工程、砖混结构工作间等内容进行修复。室外作业道工程，593米，混凝土路面；排水沟工程，1150米，电力工程，新建250KVA箱变及配电线路1套、温室供电51套；灌溉引水及首部工程，打机井1眼、建360m</t>
    </r>
    <r>
      <rPr>
        <sz val="22"/>
        <rFont val="宋体"/>
        <charset val="134"/>
      </rPr>
      <t>³</t>
    </r>
    <r>
      <rPr>
        <sz val="22"/>
        <rFont val="仿宋"/>
        <charset val="134"/>
      </rPr>
      <t>过渡蓄水池1座、配套灌溉首部设施设备等。</t>
    </r>
  </si>
  <si>
    <t>张岗村</t>
  </si>
  <si>
    <t>张岗村农户523户1235人</t>
  </si>
  <si>
    <t>通过提升改造老旧温棚，进一步增强张岗村的生产能力，不断壮大农村集体经济实力，持续提高农民收入。在温棚改造提升的过程中，可解决当地农户的就地务工问题。温棚完成改造提升后，张岗村的生产规模进一步扩大。完善村级集体经济发展机制，多渠道、多方式盘活农村集体资产，推进村集体经济发展与群众增收致富齐头并进，不断增强集体经济组织“造血”功能，提升村集体经济组织带动服务群众的能力。</t>
  </si>
  <si>
    <t>一、产出指标：1.数量指标：老旧温棚改造提升数量86栋；2.质量指标：工程验收合格率100%；3.时效指标：工程完工及时率100%；4.成本指标：项目建设成本≤991万元；二、效益指标：1.经济效益：增加脱贫户均收入≥1万元；2.社会效益：带动养殖户户数≥30户；三、满意度指标：1.受益脱贫户、监测对象满意度≥96%。</t>
  </si>
  <si>
    <t>大坝镇滑石沟村食用菌建设项目</t>
  </si>
  <si>
    <t>新建种植大棚5栋、混凝土路面1080平方米，翻新旧房810平方米、维修改造危墙365米，安装路灯10盏，配套道路、给水、供电等附属设施。</t>
  </si>
  <si>
    <t>滑石沟村</t>
  </si>
  <si>
    <t>大坝镇</t>
  </si>
  <si>
    <t>滑石沟村农户523户1456人，其中脱贫户1户3人，监测对象1户1人。</t>
  </si>
  <si>
    <t>项目建设过程中可带动滑石沟村的农户、脱贫户及监测对象就业务工，吸纳本村剩余劳动力，提升农民种植食用菌的技术水平和巩固脱贫攻坚成果措施，解决就业困难的问题。项目建成后可促进村集体增收，有效提升受益对象收入。以受益对象就业增收为主线，完善食用菌产业的利益联结机制，让农户享受产业发展带来的收益，补齐滑石沟村农业现代化短板。</t>
  </si>
  <si>
    <t>一、产出指标：1.数量指标：新建种植大棚数量5栋、新修混凝土路面面积1080平方米，翻新旧房总面积810平方米、维修改造危墙长度365米；2.质量指标：工程验收合格率100%；3.时效指标：工程完工及时率100%；4.成本指标：项目建设成本≤503万元；二、效益指标：1.经济效益：提高村集体收入水平：明显实现；2.社会效益：带动务工就业人数：40人；三、满意度指标1.受益脱贫人口满意度≥95%。</t>
  </si>
  <si>
    <t>大坝镇中庄村美丽乡村农业示范项目</t>
  </si>
  <si>
    <t>项目占地面积约35亩，建设设施大棚13栋，其中大跨度棚2栋2085平方米，日光温室11栋11920平方米。换填种植土5150立方米，生产道路120米，排水主次管网1000米、灌溉管网5020m、机井1口，水肥一体化设备1套，配套水电等附属设施。</t>
  </si>
  <si>
    <t>中庄村</t>
  </si>
  <si>
    <t>中庄村农户741户2038人，其中脱贫户3户9人</t>
  </si>
  <si>
    <t>项目建成运营后，可有效促进大坝镇中庄村设施农业产业发展，进一步优化种植结构，形成以日光温室为主、中大拱棚蔬菜、露地蔬菜的产业发展模式，实现中庄村蔬菜产业园区的全年不间断生产，满足周边客商的蔬菜订单需要，对发展蔬菜订单、打造蔬菜品牌有很好的促进作用，同时带动周边村发展蔬菜产业。预计带动务工就业40余人，增加种植户年收入，壮大村集体经济收入。</t>
  </si>
  <si>
    <t>一、产出指标：1.数量指标：新建设施大棚数量13栋，换填种植土总面积5150立方米，新建生产道路长度120米，安设排水主次管网总长度1000米、安设灌溉管网总长度5020m；2.质量指标：工程验收合格率100%；3.时效指标：工程完工及时率100%；4.成本指标：项目建设成本≤513万元；二、效益指标1.社会效益：提高村民就业率、增加农民收入：明显实现；三、满意度指标1.受益务工农民满意度≥95%；受益脱贫户、监测对象满意度≥95%。</t>
  </si>
  <si>
    <t>邵岗镇同富村养殖园区规模示范户建设项目</t>
  </si>
  <si>
    <t>新建牛棚2座，占地面积7200平方米，精料棚216平方米，新建青贮池1座1500平方米，配套水电等附属设施。</t>
  </si>
  <si>
    <t>同富村</t>
  </si>
  <si>
    <t>同富村493户2470人，其中脱贫户271户1439人，监测对象9户41人</t>
  </si>
  <si>
    <t>通过引进和培育龙头企业，促进产业规模集约化，探索建立“公司+合作社+受益对象”的发展模式，把受益对象紧紧吸附在同富村养殖园区周围，牢牢镶嵌在养殖产业链上，增加村集体收入。项目建设过程中可吸纳本村的剩余劳动力，有效带动就业，经济效益明显实现。</t>
  </si>
  <si>
    <t>一、产出指标：1.数量指标：新建牛棚数量2座，新建精料棚总面积216平方米，新建青贮池总面积1500平方米；2.质量指标：工程验收合格率100%；3.时效指标：工程完工及时率100%；4.成本指标：项目建设成本≤169万元；二、效益指标：1.经济效益：促进乡村农旅产业融合发展：明显实现；有效带动就业增长率：明显实现；三、满意度指标：1.受益脱贫户、监测对象满意度≥97%。</t>
  </si>
  <si>
    <t>2023年产业补助项目（15个）</t>
  </si>
  <si>
    <t>对在青铜峡市辖区内发展种植业、养殖业的脱贫户、监测户提供产业补助。脱贫户每户每年累计补助资金不超过5000元，监测户每户每年累计补助资金不超过1万元。</t>
  </si>
  <si>
    <t>脱贫户每户每年累计不超过5000元，监测户每户每年累计不超过1万元。</t>
  </si>
  <si>
    <t>相关村</t>
  </si>
  <si>
    <t>2023年1月-12月</t>
  </si>
  <si>
    <t>各镇</t>
  </si>
  <si>
    <t>8个镇697户3038人，其中，脱贫户、监测对象697户3038人。</t>
  </si>
  <si>
    <t>鼓励脱贫户、监测对象从事种养殖产业发展，激发内生动力，消除等靠要思想，预计可带动从事产业发展农户697户，直接受益人口3038人，带动务工就业800人左右，户均年增加收入3000-8000元。</t>
  </si>
  <si>
    <t>一、产出指标：1.数量指标：领取产业补助户数697户；2.质量指标：产业补助发放准确率100%；3.时效指标：产业补助及时发放率≥99%；4.成本指标：脱贫户每户每年累计补助≤0.5万元，监测户每户每年累计补助≤1万元；二、效益指标：1.社会效益：提高脱贫户、监测对象家庭收入：效果显著；三、满意度指标：1.受益脱贫户、监测对象满意度≥98%。</t>
  </si>
  <si>
    <t>（二）</t>
  </si>
  <si>
    <t>加工流通项目</t>
  </si>
  <si>
    <t>邵岗镇玉西村果干产业家庭工场项目</t>
  </si>
  <si>
    <t>购置冻干设备1套、烘干机30套、切片机30台、电子秤30个、不锈钢清洗桶60个、料桶90个等。分户进行果干、枸杞、土豆等农产品加工。</t>
  </si>
  <si>
    <t>玉西村</t>
  </si>
  <si>
    <t>玉西村30户农户60人，其中脱贫户7户14人，监测户23户46人</t>
  </si>
  <si>
    <t>采取“政府+村委会+合作社+农户”的模式，建立紧密的利益联结机制，让农民共享全产业链增值收益。政府出资购买烘干设备，将资产移交给村委会。村委会将资产租赁给农户。村委会积极对接市场，与企业洽谈，签订订单。根据企业订单需求和交货期对农户进行生产安排。先期带动农户30户（监测户23户，脱贫户7户），户均增收20000元。</t>
  </si>
  <si>
    <t>一、产出指标：1.数量指标：发展果干加工工厂户的户数30户；2.质量指标：工程验收合格率100%；3.时效指标：工程完工及时率100%；4.成本指标：项目建设成本≤120万元；二、效益指标1.经济效益：带动果干产业发展：明显实现；2.社会效益：解决脱贫人口就业人数≥30人；三、满意度指标1.受益果干加工的农户满意度≥98%；受益脱贫户、监测对象满意度≥95%。</t>
  </si>
  <si>
    <t>邵岗镇同富村农副产品加工车间建设项目</t>
  </si>
  <si>
    <t>新建农副产品加工车间1座1448平方米，室外硬化303平方米，场区环境整治2600平方米，安装太阳能路灯8套，配套给排水、电气等设施。</t>
  </si>
  <si>
    <t>同富村30户120人，其中：脱贫户30户120人。</t>
  </si>
  <si>
    <t>采取“政府+村委会+合作社+企业+农户”的模式，建立紧密的利益联结机制，让农民共享全产业链增值收益。政府出资建设加工车间，铺设基础设施，项目建成后，将资产移交给村委会。村委会将资产以入股的形式与企业签订入股协议。吸纳本村农户参与服务，年吸纳农村劳动力20余人，实现村集体经济收入年均增长20万元以上。</t>
  </si>
  <si>
    <t>一、产出指标：1.数量指标：新建钢结构车间总面积1488平方米，场区室外硬化面积303平方米，园区环境整治面积2600平方米；2.质量指标：工程验收合格率100%；3.时效指标：工程完工及时率100%；4.成本指标：项目建设成本≤722万元；二、效益指标：1.经济效益：带动农副产品发展：明显实现；2.社会效益：解决脱贫人口就业人数≥60人；三、满意度指标：1.受益脱贫户、监测对象满意度≥95%。</t>
  </si>
  <si>
    <t>（三）</t>
  </si>
  <si>
    <t>配套设施项目</t>
  </si>
  <si>
    <t>邵岗镇“十三五”易地搬迁产业园基础设施提升项目</t>
  </si>
  <si>
    <t>渠道砌护1.9公里，节制闸2座，生产桥6座等，架设室外电缆1500米，变压器1台。</t>
  </si>
  <si>
    <t>玫香园</t>
  </si>
  <si>
    <t>邵岗村47户农户235人，其中脱贫户46户230人</t>
  </si>
  <si>
    <t>项目建设过程中可吸纳本村劳动力20人参与务工，实现整体务工收入6余万。项目建成后，完善了园区的基础设施，促进异地搬迁移民稳定就业，提高资产性收入。</t>
  </si>
  <si>
    <t>一、产出指标：1.数量指标：维修渠道长度1900米，架设线路长度1500米，新建生产桥数量6座，安装变压器数量1台；2.质量指标：工程验收合格率100%；3.时效指标：工程完工及时率100%；4.成本指标：项目建设成本≤120万元；二、效益指标：1.经济效益：带动产业园区发展：明显实现；2.社会效益：解决脱贫人口就业人数≥20人；三、满意度指标：1.受益产业园经济主体满意度≥95%；受益务工群众满意度≥98%，受益脱贫户、监测对象满意度≥95%。</t>
  </si>
  <si>
    <t>邵岗镇甘城子村经果林产业改造提升项目（二期）</t>
  </si>
  <si>
    <t>种植经果林740亩，其中：栽植青砧1号84153株，土壤改良62434立方米，铺设PE管396268米、除草布126230米，配套阀井、排气井、泄水井等设施。</t>
  </si>
  <si>
    <t>甘城子村66户178，其中脱贫户62户171人，监测户4户7人</t>
  </si>
  <si>
    <t>项目建设过程中可吸纳本村劳动力30人参与务工，实现务工收入12余万。项目建成后，提高果品品质和产量，降低种植成本，3年后户均增收2万元。</t>
  </si>
  <si>
    <t>一、产出指标：1.数量指标：青砧1号种植数量84153株，土壤改良面积62434立方米，PE管铺设长度396268米、安置除草布长度126230米；2.质量指标：工程验收合格率100%；3.时效指标：工程完工及时率100%；4.成本指标：项目建设成本≤656万元；二、效益指标：1.经济效益：脱贫人口增加劳务收入≥2万元；2.社会效益：解决脱贫人口就业人数≥150人；三、满意度指标：1.受益脱贫户、监测对象满意度≥95%。</t>
  </si>
  <si>
    <t>邵岗镇同乐村智慧果园项目</t>
  </si>
  <si>
    <t>对827亩经果林进行土壤改良，新建肥料棚600平方米，铺设PE管290700米、防草布240000平方米，安装智慧灌溉与信息化管理系统一套、变压器一台，购置拖拉机、喷雾机等设备，对经果林进行后期管护。</t>
  </si>
  <si>
    <t>同乐村</t>
  </si>
  <si>
    <t>同乐村701户3672人，其中脱贫户858户4389人，监测户51户302人</t>
  </si>
  <si>
    <t>项目建设过程中可吸纳本村短期劳动力50人（3个月），长期劳动力15人（6个月），参与务工，实现务工收入40余万。项目建成后，提高果品品质和产量，降低种植成本，村集体每年增收4.6万元。</t>
  </si>
  <si>
    <t>一、产出指标：1.数量指标：改良经果林土壤面积827亩，新建肥料棚面积600平方米，PE管铺设长度290700米，安置防草布面积240000平方米，安装智慧灌溉与信息化管理系统数量1套，安装变压器数量1台；2.质量指标：工程验收合格率100%；3.时效指标：工程完工及时率100%；4.成本指标：项目建设成本≤580万元；二、效益指标：1.经济效益：提高果园生产力：明显实现；2.社会效益：解决脱贫人口就业人数≥120人；三、满意度指标：1.受益脱贫户、监测对象满意度≥95%；受益果园农户满意度≥98%。</t>
  </si>
  <si>
    <t>（四）</t>
  </si>
  <si>
    <t>产业服务支撑项目</t>
  </si>
  <si>
    <t>2023年移民村设施基地秸秆生物反应堆技术推广服务</t>
  </si>
  <si>
    <t>在同兴、同进、同富、同乐4个移民村设施基地的262栋温棚、拱棚中推广应用秸秆生物反应堆技术，购置秸秆34060包、商品有机肥131吨、尿素2620公斤、秸秆腐熟剂2620公斤等。</t>
  </si>
  <si>
    <t>同兴、同进、同富、同乐村</t>
  </si>
  <si>
    <t>农业农村局</t>
  </si>
  <si>
    <t>移民村脱贫户2189户10453人，监测对象69户394人</t>
  </si>
  <si>
    <t>改良温棚土壤结构，提升土壤肥力，提高温棚种植产量，提升蔬菜品质，增加温棚收益。</t>
  </si>
  <si>
    <t>一、产出指标：1.数量指标：推广应用秸秆生物反应堆技术的温棚拱棚数量262栋；2.质量指标：工程验收合格率100%；3.时效指标：工程完工及时率100%；4.成本指标：项目建设成本≤130万元；二、效益指标：1.经济效益：提高村集体收入水平：明显实现；2.社会效益：带动务工就业人数：40人；三、满意度指标1.受益脱贫人口满意度≥95%。</t>
  </si>
  <si>
    <t>（五）</t>
  </si>
  <si>
    <t>新型农村集体经济发展项目</t>
  </si>
  <si>
    <t>瞿靖镇玉南村扶持壮大村集体经济项目</t>
  </si>
  <si>
    <t>新建羊圈480平方米，饲料库房600平方米，配套水电网设施。建设立体生态养殖场，鱼塘周围2.8公里设置防护网、水泥立杆，鱼池渠道改造3.5公里。</t>
  </si>
  <si>
    <t>玉南村</t>
  </si>
  <si>
    <t>玉南村农户420户1050人，其中监测对象1户2人</t>
  </si>
  <si>
    <t>项目实施后可激发村集体经济发展动力，增强村集体经济不断积累的能力，以此提高村民及周边农户合作意识和组织化程度，带动本村村民共同致富，以标准化示范点建设为重点，积极淘汰老旧品种，更新推广新品种、新技术，提高产品品质和增收效益，有效增加农户收入，激活促进村集体经济发展活力。</t>
  </si>
  <si>
    <t>一、产出指标：1.数量指标：新建羊圈总面积480平方米，新建饲料库房总面积600平方米，鱼池渠道改造总长度3.5公里；2.质量指标：工程验收合格率100%；3.时效指标：工程完工及时率100%；4.成本指标：项目建设成本≤100万元；二、效益指标：1.经济效益：带动村集体经济发展：明显实现；2.社会效益：解决脱贫人口就业人数≥8人；三、满意度指标：1.受益产业园经济主体满意度≥95%；受益务工群众满意度≥98%，受益脱贫户、监测对象满意度≥95%。</t>
  </si>
  <si>
    <t>大坝镇新桥村扶持壮大村集体经济项目</t>
  </si>
  <si>
    <t>流转土地645亩，发展优质青贮玉米种植500亩，自种优质水稻145亩。</t>
  </si>
  <si>
    <t>新桥村</t>
  </si>
  <si>
    <t>新桥村农户982户3183人，其中脱贫户2户5人，监测对象2户6人</t>
  </si>
  <si>
    <t>项目建成后以村集体合作社自主经营，按现在粮食市场价格预测，项目投产后每年的收益可达到19万元，生产过程中在种植、锄草、收割等环节吸纳本村闲置劳动力10余人季节性务工，凡是参与劳动的农村居民，年收入增加约8000元/人，增加务工收入约8万元。</t>
  </si>
  <si>
    <t>一、产出指标：1.数量指标：流转土地总面积645亩；2.质量指标：工程验收合格率100%；3.时效指标：工程完工及时率100%；4.成本指标：项目建设成本≤107万元；二、效益指标：1.经济效益：带动村集体经济发展：明显实现；2.社会效益：吸纳本村闲置劳动力人数≥10人；三、满意度指标：1.受益脱贫户、监测对象满意度≥98%。</t>
  </si>
  <si>
    <t>（六）</t>
  </si>
  <si>
    <t>金融配套项目</t>
  </si>
  <si>
    <t>2023年小额贷款贴息（10个）</t>
  </si>
  <si>
    <t>对脱贫户、监测对象家庭发展产业实施小额贷款贴息补助。</t>
  </si>
  <si>
    <t>每户不超过5万元基准利率贴息</t>
  </si>
  <si>
    <t>青铜峡镇、邵岗镇、瞿靖、叶盛镇</t>
  </si>
  <si>
    <t>各镇共计1898户</t>
  </si>
  <si>
    <t>对脱贫户、监测对象家庭从事种养殖等产业生产发生小额信贷实施贴息，降低农户投入成本，增加产业效益，消除风险。</t>
  </si>
  <si>
    <t>一、产出指标：1.数量指标：领取小额信贷补贴的脱贫户、监测对象户数1898户；2.质量指标：小额信贷贴息发放准确率100%；3.时效指标：小额信贷贴息及时发放率100%；4.成本指标：脱贫户、监测对象每户基准利率贴息≤5万元；小额信贷贴息利率4.35%；二、效益指标：1.可持续影响：为脱贫户、监测对象持续提供小额信贷贴息：长期；三、满意度指标：1.受益脱贫户、监测对象满意度≥98%。</t>
  </si>
  <si>
    <t>二</t>
  </si>
  <si>
    <t>就业项目（22个）</t>
  </si>
  <si>
    <t>就业项目</t>
  </si>
  <si>
    <t>务工补助</t>
  </si>
  <si>
    <t>2023年脱贫户、监测户务工奖补项目（14个）</t>
  </si>
  <si>
    <t>对脱贫户、监测对象家庭劳动力外出务工给予一次性劳务补助。每人1500元，每户不超3000元。</t>
  </si>
  <si>
    <t>年收入达到1.5万元，每人补助1500元，每户不超3000元。</t>
  </si>
  <si>
    <t>各镇2500户4280人</t>
  </si>
  <si>
    <t>鼓励脱贫户、监测户家庭具有劳动能力者外出务工，激发内生动力，消除等靠要思想，对年度达到一定收入的给与补助奖励，以增加家庭收入，消除返贫风险。</t>
  </si>
  <si>
    <t>一、产出指标：1.数量指标：领取务工奖补的脱贫户、监测对象户数；2.质量指标：务工奖补发放准确率100%；3.时效指标：务工奖补及时发放率100%；4.成本指标：2023年脱贫户、监测对象务工奖补补贴每人1500元；二、效益指标：1.社会效益：增加脱贫人口的家庭收入，消除返贫风险：明显实现；2.可持续影响：为脱贫户、监测对象持续提供务工补贴：长期三、满意度指标：1.领取补贴的受益脱贫户、监测对象满意度≥95%。</t>
  </si>
  <si>
    <t>公益性岗位</t>
  </si>
  <si>
    <t>2023年乡村公益性岗位项目（8个）</t>
  </si>
  <si>
    <t>2023年安排脱贫户、监测对象公益岗300人，其中新增公益岗210个。</t>
  </si>
  <si>
    <t>每月工资1448元。</t>
  </si>
  <si>
    <t>各镇共计300户300人，其中，脱贫人口、监测对象共计300户300人。</t>
  </si>
  <si>
    <t>对收入较低脱贫户、监测对象家庭，具有一定劳动能力人员安排公益岗位，增加家庭收入，降低返贫风险。</t>
  </si>
  <si>
    <t>一、产出指标：1.数量指标：享受公益性岗位补贴人数300人；2.质量指标：公益性岗位补贴发放准确率100%；3.时效指标：公益性岗位补贴及时发放率100%；4.成本指标：公益性岗位补贴人均月标准1448元；二、效益指标：1.社会效益：增加脱贫人口、监测对象就业人数：300人；2.可持续影响：为脱贫户、监测对象持续提供公益性岗位：长期三、满意度指标：1.受益脱贫户、监测对象满意度≥98%。</t>
  </si>
  <si>
    <t>三</t>
  </si>
  <si>
    <t>乡村建设行动（13个）</t>
  </si>
  <si>
    <t>乡村建设行动</t>
  </si>
  <si>
    <t>农村基础设施</t>
  </si>
  <si>
    <t>青铜峡镇同兴村一二三产业融合发展项目</t>
  </si>
  <si>
    <t>平整土地29063.11平方米，恢复地力，新建砂管1座、深水泵1台、阀门井5座、泄水井4座、变频柜1组、施肥过滤器1台，配套井下电缆、拉管、给水管、滴管水泵涡轮蝶阀等。</t>
  </si>
  <si>
    <t>同兴村</t>
  </si>
  <si>
    <t>青铜峡镇</t>
  </si>
  <si>
    <t>同兴村13户67人（其中脱贫户5户34人，监测对象8户33人）</t>
  </si>
  <si>
    <t>项目建设过程中，可吸纳同兴村的剩余劳动力参与务工，解决就业问题，从而增加脱贫户、监测对象的收入。加强农村基础设施建设，是提升农村居民幸福感、获得感的重要途径，也是真正改善和提高农户生活品质的关键。</t>
  </si>
  <si>
    <t>一、产出指标：1.数量指标：土地平整总面积≥23000平方米；2.质量指标：工程验收合格率100%；3.时效指标：工程完工及时率100%；4.成本指标：项目建设成本≤129万元。二、效益指标：1.经济效益：提高村集体收入水平：明显实现；2.社会效益：增加脱贫人口、监测对象就业人数：10人；三、满意度指标：1.受益农业经济主体满意度≥95%；受益农村居民满意度≥96%。</t>
  </si>
  <si>
    <t>邵岗镇十三五易地扶贫搬迁安置点基础设施改造项目</t>
  </si>
  <si>
    <t>维修污水管网1642米，巷道铺装1800平方米，屋面维修3198平方米，自来水管保温2320米，砌筑混凝土检查井14座等。</t>
  </si>
  <si>
    <t>邵岗村</t>
  </si>
  <si>
    <t>2023年4月-2023年8月</t>
  </si>
  <si>
    <t>玫香园小区360户农户1060人，其中脱贫93户543人，监测户2户16人</t>
  </si>
  <si>
    <t>项目建设过程中可吸纳本社区劳动力30人参与务工，实现务工收入9余万。项目建成后可极大改善安置区基础设施条件，提升小区公共服务设施，增强群众幸福感、获得感。</t>
  </si>
  <si>
    <t>一、产出指标：1.数量指标：维修污水管网总长度1642米，巷道铺装总面积1800平方米，屋面维修总面积3198平方米；2.质量指标：工程验收合格率100%；3.时效指标：工程完工及时率100%；4.成本指标：项目建设成本≤110万元；二、效益指标：1.社会效益：提升基础设施水平降低生活安全隐患：效果显著；三、满意度指标：1.受益脱贫户、监测对象满意度≥96%；受益移民安置点的居民满意度≥98%。</t>
  </si>
  <si>
    <t>连湖农场2023年基础设施改造提升项目</t>
  </si>
  <si>
    <t>巷道铺装6280平方米，混凝土硬化3813平方米,混凝土道牙5320米，更换排水管道1610米，广场铺装2960平方米，安装太阳能路灯91套等。</t>
  </si>
  <si>
    <t>连湖农场</t>
  </si>
  <si>
    <t>连湖社区1205户4318人，监测户2户9人</t>
  </si>
  <si>
    <t>项目建设过程中可吸纳本社区劳动力15人参与务工，实现务工收入4.5万。项目建成后可极大改善小区基础设施条件，提升小区公共服务设施，增强群众幸福感、获得感。</t>
  </si>
  <si>
    <t>一、产出指标：1.数量指标：巷道铺装总面积6280平方米，混凝土硬化总面积3813平方米,混凝土道牙总长度5320米，更换排水管道总长度1610米，广场铺装总面积2960平方米；2.质量指标：工程验收合格率100%；3.时效指标：工程完工及时率100%；4.成本指标：项目建设成本≤400万元；二、效益指标：1.社会效益：提升基础设施水平，方便农村居民生产生活：明显实现；三、满意度指标：1.受益脱贫户、监测对象满意度≥95%；受益连湖农场的居民满意度≥98%。</t>
  </si>
  <si>
    <t>瞿靖镇嘉禾园小区移民安置点改造项目</t>
  </si>
  <si>
    <t>散水360平方米、铺装场地恢复1250平方米、滴灌8200平方米，入户排水维修1450米，拆除及垃圾外运370立方米、主管道、检查井维修及清淤3200米等。</t>
  </si>
  <si>
    <t>瞿靖社区</t>
  </si>
  <si>
    <t>嘉禾园小区285户共515人，其中：脱贫户55户共304人</t>
  </si>
  <si>
    <t>完善基础设施，提升小区公共服务设施，增强群众幸福感、获得感</t>
  </si>
  <si>
    <t>一、产出指标：1.数量指标：铺装场地恢复总长度1250平方米；2.质量指标：工程验收合格率100%；3.时效指标：工程完工及时率100%；4.成本指标：项目建设成本≤133万元；二、效益指标：1.社会效益：提升基础设施水平降低生活安全隐患：效果显著；
三、满意度指标：1.受益脱贫户、监测对象满意度≥95%；受益嘉禾园小区居民满意度≥98%。</t>
  </si>
  <si>
    <t>青铜峡市危桥改造项目</t>
  </si>
  <si>
    <t>建设新大路西干渠桥、中大路惠汉渠桥、连湖七队路东大沟桥桥梁。</t>
  </si>
  <si>
    <t>大坝镇、邵岗镇</t>
  </si>
  <si>
    <t>交通局</t>
  </si>
  <si>
    <t>大坝镇、邵岗镇脱贫户、监测对象</t>
  </si>
  <si>
    <t>保障公路沿线居民的出行安全，方便沿线各地经济往来，完善区域公路运输网。</t>
  </si>
  <si>
    <t>一、产出指标：1.数量指标：危桥改造数量3座；2.质量指标：工程验收合格率100%；3.时效指标：工程完工及时率100%；4.成本指标：项目建设成本≤1305万元；二、效益指标：1.社会效益：为农民提供舒适环境及创收的条件，增加农民的幸福指数：显著提高；三、满意度指标：1.受益脱贫户、监测对象满意度≥96%；受益农村居民满意度≥95%。</t>
  </si>
  <si>
    <t>2023年青铜峡市农村公路质量提升工程</t>
  </si>
  <si>
    <t>对全市公路八镇一场191条327公里村道实施沥青路面铣刨、罩面、碎石同步封层，水泥混凝土路面病害处治。</t>
  </si>
  <si>
    <t>八镇一场</t>
  </si>
  <si>
    <t>5个镇9个村的脱贫户、监测对象共计14305人</t>
  </si>
  <si>
    <t>有利于降低公路运输的成本，建设节约型交通行业，建造高效、安全的公路管理系统。邵岗镇星火村、下桥村和玉西村，叶盛镇席庙村、张庄村，小坝镇永丰村，峡口镇任桥村，青铜峡镇同进村、同心村的所有公路沿线村民均可受益。</t>
  </si>
  <si>
    <t>一、产出指标：1.数量指标：公路质量提升总长度327公里；2.质量指标：工程验收合格率100%；3.时效指标：工程完工及时率100%；4.成本指标：项目建设成本≤7100万元；二、效益指标：1.社会效益：提升实施路段技术状况水平：效果显著，基本公共服务水平：明显提升；三、满意度指标：1.受益脱贫户、监测对象满意度≥95%；受益公路沿线居民满意度≥98%。</t>
  </si>
  <si>
    <t>人居环境整治</t>
  </si>
  <si>
    <t>同进村村容村貌提升项目（四、五组）</t>
  </si>
  <si>
    <t>平整场地40万平方米；土方开挖及外运10704立方米；换填土898立方米；铺装铺设4798平方米；混凝土道牙2381.4米；道路修复4600平方米；新建垃圾分类厅13个，设置垃圾桶20个；更换井盖120套；积分制管理和党建引领1项；绿化种植地被1500平方米；绿化种植树木14916棵；安装健身器材42套；木坐凳20个，配套其他基础设施建设等。</t>
  </si>
  <si>
    <t>同进村708户3327人（其中脱贫户688户3156人，监测对象10户59人）</t>
  </si>
  <si>
    <t>项目建设过程中可吸纳本村劳动力100人参与务工，实现务工收入200余万。项目建成后可极大改善安置区基础设施条件，提升小区公共服务设施，增强群众幸福感、获得感。</t>
  </si>
  <si>
    <t>一、产出指标：1.数量指标：土地平整面积40万平方米，道路铺装面积4798平方米，道路修复面积4600平方米，绿化种植颗数14916棵；2.质量指标：工程验收合格率100%；3.时效指标：工程完工及时率100%；4.成本指标：土地平整每平方米成本≤10元，铺装铺设每平方米成本≤134元；道路修复每平方米成本≤120元；二、效益指标：
1.社会效益：有效提升同进村村容村貌，增强百姓幸福感：效果显著；三、满意度指标：1.受益脱贫户、监测对象满意度≥95%；受益同进村居民满意度≥98%。</t>
  </si>
  <si>
    <t>青铜峡镇同兴村污水管网改造工程</t>
  </si>
  <si>
    <t>敷设污水管道4508米，污水出户管8420米，污水检查井251座，破除并恢复混凝土路面17830平方米。</t>
  </si>
  <si>
    <t>同兴村632户2551人（其中脱贫户613户2788人，监测对象8户33人）</t>
  </si>
  <si>
    <t>项目建设过程中可吸纳本村劳动力20人参与务工，实现务工收入10万元。项目建成后可极大改善安置区基础设施条件，提升小区公共服务设施，增强群众幸福感、获得感。</t>
  </si>
  <si>
    <t>一、产出指标：1.数量指标：敷设污水管道总长度4508米，新建污水检查井251座，破除并恢复混凝土路面总面积17830平方米；2.质量指标：工程验收合格率100%；3.时效指标：工程完工及时率100%；4.成本指标：项目建设成本≤743万元；二、效益指标：1.社会效益：解决同兴村一组、二组污水管网埋深浅、堵塞严重等问题：明显改善；三、满意度指标：受益脱贫户、监测对象满意度≥94%；受益同兴村一组、二组居民满意度≥96%。</t>
  </si>
  <si>
    <t>邵岗镇同乐村北区6、7、8组人居环境整治项目</t>
  </si>
  <si>
    <r>
      <rPr>
        <sz val="22"/>
        <rFont val="仿宋"/>
        <charset val="134"/>
      </rPr>
      <t>新建围墙3686米、砖砌挡墙1020米，门垛480座，硬化混凝土入户路7957平方米，巷道铺装920平方米，混凝土道牙3036米，拆除破损围墙1880平方米，维修原有住户大门240套，安装太阳能路灯54套等</t>
    </r>
    <r>
      <rPr>
        <sz val="16"/>
        <rFont val="仿宋_GB2312"/>
        <charset val="134"/>
      </rPr>
      <t>。</t>
    </r>
  </si>
  <si>
    <t>项目建设过程中可吸纳本村劳动力20人参与务工，实现务工收入10万。项目建成后可加强村庄基础设施配套建设，改善村庄发展、生产及生活环境，增强群众幸福感、获得感。</t>
  </si>
  <si>
    <t>一、产出指标：1.数量指标：新建围墙总长度3686米、砖砌挡墙总长度1020米，硬化混凝土入户路总长度7957平方米，巷道铺装总面积920平方米，混凝土道牙铺装总长度3036米，拆除破损围墙总面积1880平方米；2.质量指标：工程验收合格率100%；3.时效指标：工程完工及时率100%；
4.成本指标：项目建设成本≤500万元；二、效益指标：1.社会效益：加强村庄基础设施配套建设，改善村庄发展、生产及生活环境：明显实现；
三、满意度指标：1.受益脱贫户、监测对象满意度≥92%；受益同乐村居民满意度≥98%。</t>
  </si>
  <si>
    <t>邵岗镇同乐村北片区边坡治理生态修复项目</t>
  </si>
  <si>
    <t>平整土地126500平方米铺设PE管67130米、透水砖860平方米、面包砖1622平方米砌筑阀门井8座、砖墙107米、花池围围墙337米，苗木栽植126500平方米等。</t>
  </si>
  <si>
    <t>项目建设过程中可吸纳本村劳动力30人参与务工，实现务工收入18万。项目建成后可加强村庄基础设施配套建设，改善村庄发展、生产及生活环境，增强群众幸福感、获得感。</t>
  </si>
  <si>
    <t>一、产出指标：1.数量指标：边坡治理、铺设节水管道总面积150亩；2.质量指标：工程验收合格率100%；3.时效指标：工程完工及时率100%；4.成本指标：项目建设成本≤505万元；二、效益指标：1.社会效益：提升基础设施水平，方便农村居民生产生活：明显有效；三、满意度指标：1.受益同乐村村民满意度≥95%；受益脱贫户、监测对象满意度≥95%。</t>
  </si>
  <si>
    <t>大坝镇中庄村人居环境整治项目</t>
  </si>
  <si>
    <t>道路硬化8656平方米，道路修复970米，道牙2785米，检查井300座，污水管网改造2744米，供水管网改造100户等。</t>
  </si>
  <si>
    <t>中庄新村农户220户470人（其中监测对象3户9人）</t>
  </si>
  <si>
    <t>项目建成后，可改善中庄新居220户470人居住环境，完善道路、上下水等基础设施建设，为居民生活提供便利，增加居民幸福感、获得感。</t>
  </si>
  <si>
    <t>一、产出指标：1.数量指标：道路硬化总面积8656平方米，道路修复总长度970米，新建检查井数量300座，污水管网改造总长度2744米，供水管网改造总户数100户；2.质量指标：工程验收合格率100%；3.时效指标：工程完工及时率100%；4.成本指标：项目建设成本≤550万元；二、效益指标：
1.社会效益：改善中庄新居居民的居住环境户数人数：220户470人；三、满意度指标：1.受益脱贫户、监测对象满意度≥98%；受益中庄村居民满意度≥95%。</t>
  </si>
  <si>
    <t>峡口镇郝渠村黄河人家人居环境提升项目</t>
  </si>
  <si>
    <t>敷设排水管及排污管5330米、雨水管网1475米，污水检查井232座，雨水检查井64座，雨水口344座，混凝土路面3510平方米等。</t>
  </si>
  <si>
    <t>郝渠村</t>
  </si>
  <si>
    <t>郝渠村328农户1035人（其中，脱贫户1户1人）</t>
  </si>
  <si>
    <t>通过项目实施改善郝渠村黄河人家新庄点人居环境，完善基础设施建设，从根本上解决新村324户居民无卫生厕所及排污管网不通的突出问题，为居民生活提供便利，增加居民幸福感、获得感，为打造宜居宜业和美乡村奠定坚实的基础</t>
  </si>
  <si>
    <t>一、产出指标：1.数量指标：新建排水管长度3830米，建设排污出户管长度1500米，新建圆形钢筋混凝土检查井及防坠网数量232座；2.质量指标：工程验收合格率100%；3.时效指标：工程完工及时率100%；4.成本指标：项目建设成本≤8300万元；二、效益指标：1.社会效益：解决郝渠新村居民无卫生厕所及排污管网不通的户数：324户，完善基础设施建设，减少生活污水排放：效果显著；三、满意度指标：1.受益脱贫户、监测对象满意度≥95%；受益郝渠村居民满意度≥98%。</t>
  </si>
  <si>
    <t>小坝镇林皋村乡村振兴示范村建设项目</t>
  </si>
  <si>
    <t>铺装人行道透水砖10361.14平方米，改造混凝土路面1650.36平方米、沥青道路2772.3平方米，新建混凝土道牙4123.3米、雨水沟2627.2米，安装路灯30盏及垃圾清运等。</t>
  </si>
  <si>
    <t>以吸纳农户就业务工的方式，带动周围监测户及低收入农户增收，项目建设过程中可吸纳20个本村劳动力参与务工，实现务工收入10万元；项目投入使用后，使得林皋村环境更优美提高群众幸福感，形成宜居促宜业的发展局面，实现“环境改善—农民增收—环境持续改善”的良性循环。</t>
  </si>
  <si>
    <t>一、产出指标：1.数量指标：铺装人行道透水砖总面积10361.14平方米，改造混凝土路面总面积1650.36平方米、沥青道路铺装总面积2772.3平方米，新建混凝土道牙总长度4123.3米；2.质量指标：工程验收合格率100%；3.时效指标：工程完工及时率100%；4.成本指标：项目建设成本≤536万元；二、效益指标：
1.社会效益：吸引外出务工人员回乡创业：明显实现；三、满意度指标：1.受益脱贫户、监测对象满意度≥95%；受益农村居民满意度≥95%。</t>
  </si>
  <si>
    <t>四</t>
  </si>
  <si>
    <t>巩固三保障成果（33个）</t>
  </si>
  <si>
    <t>巩固三保障成果</t>
  </si>
  <si>
    <t>“雨露计划”</t>
  </si>
  <si>
    <t>2023年“雨露计划”项目（春秋季23个）</t>
  </si>
  <si>
    <t>对脱贫户、监测对象家庭学生开展“雨露计划”职业教育帮扶助学，预计资金150万元。</t>
  </si>
  <si>
    <t>2023年春季学期每人补助1500元；秋季学期每人补助2000元。</t>
  </si>
  <si>
    <t>预计5个镇11个村脱贫户、监测户受益学生440人。</t>
  </si>
  <si>
    <t>对符合条件脱贫户、监测对象家庭子女实施“雨露计划”教育补助，减轻家庭上学负担，消除风险，预计收益家庭440户，每户每年减少支出3000-4000元。</t>
  </si>
  <si>
    <t>一、产出指标：1.数量指标：资助脱贫户、监测户子女人数440人；2.质量指标：补助发放准确率100%；3.时效指标：补助及时发放率100%；4.成本指标：脱贫户、监测对象子女均资助标准：1500元/春季学期，2000元/秋季学期；二、效益指标：1.社会效益：脱贫户、监测对象子女全程全部接受资助的比例100%；2.可持续影响：为脱贫户、监测对象持续提供子女职业教育补贴：长期；三、满意度指标：1.受资助学生家长满意度≥95%；受益脱贫户、监测对象满意度≥98%。</t>
  </si>
  <si>
    <t>乡村振兴健康保</t>
  </si>
  <si>
    <t>2023年脱贫户、监测户“乡村振兴健康保”（10个）</t>
  </si>
  <si>
    <t>对3026户14305人脱贫户、监测对象实施“乡村振兴健康保”，每年每人保险费70元，个人自筹40元，共计57.2万元，市级财政补助30元，共计42.9万元。</t>
  </si>
  <si>
    <t>每年每人保险费70元，个人自筹40元，市级财政补助30元。</t>
  </si>
  <si>
    <t>8个镇84个行政村脱贫户、监测户3026户14305人。</t>
  </si>
  <si>
    <t>为3026户14305脱贫人口、监测对象提供补贴，帮助其购买“乡村振兴健康保”，减轻家庭负担。</t>
  </si>
  <si>
    <t>一、产出指标：1.数量指标：享受“乡村振兴健康保”保险费的脱贫户、监测对象人数14305人；2.质量指标：保险费补助发放准确率100%；3.时效指标：保险费补助及时发放率100%；4.成本指标：保险费政府补贴人均标准30元/人，保险费人均自筹标准40元/人；二、效益指标：1.可持续影响：为脱贫户、监测对象持续提供“乡村振兴健康保”补贴：长期；三、满意度指标：1.受益投保的脱贫户、监测对象满意度≥98%。</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</si>
</sst>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9">
    <font>
      <sz val="11"/>
      <color theme="1"/>
      <name val="宋体"/>
      <charset val="134"/>
      <scheme val="minor"/>
    </font>
    <font>
      <sz val="11"/>
      <name val="宋体"/>
      <charset val="134"/>
      <scheme val="minor"/>
    </font>
    <font>
      <b/>
      <sz val="20"/>
      <name val="宋体"/>
      <charset val="134"/>
      <scheme val="minor"/>
    </font>
    <font>
      <b/>
      <sz val="20"/>
      <name val="仿宋"/>
      <charset val="134"/>
    </font>
    <font>
      <b/>
      <sz val="24"/>
      <name val="宋体"/>
      <charset val="134"/>
    </font>
    <font>
      <sz val="24"/>
      <name val="宋体"/>
      <charset val="134"/>
    </font>
    <font>
      <b/>
      <sz val="18"/>
      <name val="仿宋"/>
      <charset val="134"/>
    </font>
    <font>
      <sz val="18"/>
      <name val="仿宋"/>
      <charset val="134"/>
    </font>
    <font>
      <sz val="20"/>
      <name val="仿宋"/>
      <charset val="134"/>
    </font>
    <font>
      <sz val="22"/>
      <name val="宋体"/>
      <charset val="134"/>
      <scheme val="minor"/>
    </font>
    <font>
      <b/>
      <sz val="48"/>
      <name val="宋体"/>
      <charset val="134"/>
      <scheme val="minor"/>
    </font>
    <font>
      <b/>
      <sz val="22"/>
      <name val="仿宋"/>
      <charset val="134"/>
    </font>
    <font>
      <b/>
      <sz val="22"/>
      <name val="宋体"/>
      <charset val="134"/>
    </font>
    <font>
      <b/>
      <sz val="22"/>
      <name val="宋体"/>
      <charset val="0"/>
    </font>
    <font>
      <b/>
      <sz val="22"/>
      <name val="仿宋"/>
      <charset val="0"/>
    </font>
    <font>
      <sz val="22"/>
      <name val="仿宋"/>
      <charset val="134"/>
    </font>
    <font>
      <sz val="22"/>
      <name val="仿宋"/>
      <charset val="0"/>
    </font>
    <font>
      <sz val="24"/>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22"/>
      <name val="宋体"/>
      <charset val="134"/>
    </font>
    <font>
      <sz val="16"/>
      <name val="仿宋_GB2312"/>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2" borderId="5" applyNumberFormat="0" applyFon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6" applyNumberFormat="0" applyFill="0" applyAlignment="0" applyProtection="0">
      <alignment vertical="center"/>
    </xf>
    <xf numFmtId="0" fontId="24" fillId="0" borderId="6" applyNumberFormat="0" applyFill="0" applyAlignment="0" applyProtection="0">
      <alignment vertical="center"/>
    </xf>
    <xf numFmtId="0" fontId="25" fillId="0" borderId="7" applyNumberFormat="0" applyFill="0" applyAlignment="0" applyProtection="0">
      <alignment vertical="center"/>
    </xf>
    <xf numFmtId="0" fontId="25" fillId="0" borderId="0" applyNumberFormat="0" applyFill="0" applyBorder="0" applyAlignment="0" applyProtection="0">
      <alignment vertical="center"/>
    </xf>
    <xf numFmtId="0" fontId="26" fillId="3" borderId="8" applyNumberFormat="0" applyAlignment="0" applyProtection="0">
      <alignment vertical="center"/>
    </xf>
    <xf numFmtId="0" fontId="27" fillId="4" borderId="9" applyNumberFormat="0" applyAlignment="0" applyProtection="0">
      <alignment vertical="center"/>
    </xf>
    <xf numFmtId="0" fontId="28" fillId="4" borderId="8" applyNumberFormat="0" applyAlignment="0" applyProtection="0">
      <alignment vertical="center"/>
    </xf>
    <xf numFmtId="0" fontId="29" fillId="5" borderId="10" applyNumberFormat="0" applyAlignment="0" applyProtection="0">
      <alignment vertical="center"/>
    </xf>
    <xf numFmtId="0" fontId="30" fillId="0" borderId="11" applyNumberFormat="0" applyFill="0" applyAlignment="0" applyProtection="0">
      <alignment vertical="center"/>
    </xf>
    <xf numFmtId="0" fontId="31" fillId="0" borderId="12" applyNumberFormat="0" applyFill="0" applyAlignment="0" applyProtection="0">
      <alignment vertical="center"/>
    </xf>
    <xf numFmtId="0" fontId="32" fillId="6" borderId="0" applyNumberFormat="0" applyBorder="0" applyAlignment="0" applyProtection="0">
      <alignment vertical="center"/>
    </xf>
    <xf numFmtId="0" fontId="33" fillId="7" borderId="0" applyNumberFormat="0" applyBorder="0" applyAlignment="0" applyProtection="0">
      <alignment vertical="center"/>
    </xf>
    <xf numFmtId="0" fontId="34" fillId="8" borderId="0" applyNumberFormat="0" applyBorder="0" applyAlignment="0" applyProtection="0">
      <alignment vertical="center"/>
    </xf>
    <xf numFmtId="0" fontId="35" fillId="9"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5" fillId="12" borderId="0" applyNumberFormat="0" applyBorder="0" applyAlignment="0" applyProtection="0">
      <alignment vertical="center"/>
    </xf>
    <xf numFmtId="0" fontId="35" fillId="13" borderId="0" applyNumberFormat="0" applyBorder="0" applyAlignment="0" applyProtection="0">
      <alignment vertical="center"/>
    </xf>
    <xf numFmtId="0" fontId="36" fillId="14" borderId="0" applyNumberFormat="0" applyBorder="0" applyAlignment="0" applyProtection="0">
      <alignment vertical="center"/>
    </xf>
    <xf numFmtId="0" fontId="36" fillId="15" borderId="0" applyNumberFormat="0" applyBorder="0" applyAlignment="0" applyProtection="0">
      <alignment vertical="center"/>
    </xf>
    <xf numFmtId="0" fontId="35" fillId="16" borderId="0" applyNumberFormat="0" applyBorder="0" applyAlignment="0" applyProtection="0">
      <alignment vertical="center"/>
    </xf>
    <xf numFmtId="0" fontId="35" fillId="17" borderId="0" applyNumberFormat="0" applyBorder="0" applyAlignment="0" applyProtection="0">
      <alignment vertical="center"/>
    </xf>
    <xf numFmtId="0" fontId="36" fillId="18" borderId="0" applyNumberFormat="0" applyBorder="0" applyAlignment="0" applyProtection="0">
      <alignment vertical="center"/>
    </xf>
    <xf numFmtId="0" fontId="36" fillId="19" borderId="0" applyNumberFormat="0" applyBorder="0" applyAlignment="0" applyProtection="0">
      <alignment vertical="center"/>
    </xf>
    <xf numFmtId="0" fontId="35" fillId="20" borderId="0" applyNumberFormat="0" applyBorder="0" applyAlignment="0" applyProtection="0">
      <alignment vertical="center"/>
    </xf>
    <xf numFmtId="0" fontId="35" fillId="21" borderId="0" applyNumberFormat="0" applyBorder="0" applyAlignment="0" applyProtection="0">
      <alignment vertical="center"/>
    </xf>
    <xf numFmtId="0" fontId="36" fillId="22" borderId="0" applyNumberFormat="0" applyBorder="0" applyAlignment="0" applyProtection="0">
      <alignment vertical="center"/>
    </xf>
    <xf numFmtId="0" fontId="36" fillId="23" borderId="0" applyNumberFormat="0" applyBorder="0" applyAlignment="0" applyProtection="0">
      <alignment vertical="center"/>
    </xf>
    <xf numFmtId="0" fontId="35" fillId="24" borderId="0" applyNumberFormat="0" applyBorder="0" applyAlignment="0" applyProtection="0">
      <alignment vertical="center"/>
    </xf>
    <xf numFmtId="0" fontId="35" fillId="25" borderId="0" applyNumberFormat="0" applyBorder="0" applyAlignment="0" applyProtection="0">
      <alignment vertical="center"/>
    </xf>
    <xf numFmtId="0" fontId="36" fillId="26" borderId="0" applyNumberFormat="0" applyBorder="0" applyAlignment="0" applyProtection="0">
      <alignment vertical="center"/>
    </xf>
    <xf numFmtId="0" fontId="36" fillId="27" borderId="0" applyNumberFormat="0" applyBorder="0" applyAlignment="0" applyProtection="0">
      <alignment vertical="center"/>
    </xf>
    <xf numFmtId="0" fontId="35" fillId="28" borderId="0" applyNumberFormat="0" applyBorder="0" applyAlignment="0" applyProtection="0">
      <alignment vertical="center"/>
    </xf>
    <xf numFmtId="0" fontId="35" fillId="29" borderId="0" applyNumberFormat="0" applyBorder="0" applyAlignment="0" applyProtection="0">
      <alignment vertical="center"/>
    </xf>
    <xf numFmtId="0" fontId="36" fillId="30" borderId="0" applyNumberFormat="0" applyBorder="0" applyAlignment="0" applyProtection="0">
      <alignment vertical="center"/>
    </xf>
    <xf numFmtId="0" fontId="36" fillId="31" borderId="0" applyNumberFormat="0" applyBorder="0" applyAlignment="0" applyProtection="0">
      <alignment vertical="center"/>
    </xf>
    <xf numFmtId="0" fontId="35" fillId="32" borderId="0" applyNumberFormat="0" applyBorder="0" applyAlignment="0" applyProtection="0">
      <alignment vertical="center"/>
    </xf>
    <xf numFmtId="0" fontId="0" fillId="0" borderId="0">
      <alignment vertical="center"/>
    </xf>
  </cellStyleXfs>
  <cellXfs count="71">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lignment vertical="center"/>
    </xf>
    <xf numFmtId="0" fontId="4" fillId="0" borderId="0" xfId="0" applyFont="1" applyFill="1" applyAlignment="1">
      <alignment horizontal="left" vertical="center"/>
    </xf>
    <xf numFmtId="0" fontId="5" fillId="0" borderId="0" xfId="0" applyFont="1" applyFill="1">
      <alignment vertical="center"/>
    </xf>
    <xf numFmtId="0" fontId="6" fillId="0" borderId="0" xfId="0" applyFont="1" applyFill="1">
      <alignment vertical="center"/>
    </xf>
    <xf numFmtId="0" fontId="7" fillId="0" borderId="0" xfId="0" applyFont="1" applyFill="1">
      <alignment vertical="center"/>
    </xf>
    <xf numFmtId="0" fontId="4" fillId="0" borderId="0" xfId="0" applyFont="1" applyFill="1">
      <alignment vertical="center"/>
    </xf>
    <xf numFmtId="0" fontId="8" fillId="0" borderId="0" xfId="0" applyFont="1" applyFill="1">
      <alignment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1" fillId="0" borderId="0" xfId="0" applyFont="1" applyFill="1" applyAlignment="1">
      <alignment vertical="center" wrapText="1"/>
    </xf>
    <xf numFmtId="0" fontId="1" fillId="0" borderId="0" xfId="0" applyFont="1" applyFill="1" applyAlignment="1">
      <alignment horizontal="left" vertical="center"/>
    </xf>
    <xf numFmtId="0" fontId="9" fillId="0" borderId="0" xfId="0" applyFont="1" applyFill="1" applyAlignment="1">
      <alignment horizontal="center" vertical="center"/>
    </xf>
    <xf numFmtId="0" fontId="10" fillId="0" borderId="0" xfId="0" applyNumberFormat="1" applyFont="1" applyFill="1" applyAlignment="1">
      <alignment horizontal="center" vertical="center"/>
    </xf>
    <xf numFmtId="0" fontId="1" fillId="0" borderId="0" xfId="0" applyNumberFormat="1" applyFont="1" applyFill="1" applyAlignment="1">
      <alignment horizontal="center" vertical="center"/>
    </xf>
    <xf numFmtId="0" fontId="1" fillId="0" borderId="0" xfId="0" applyNumberFormat="1" applyFont="1" applyFill="1" applyAlignment="1">
      <alignment horizontal="left" vertical="center"/>
    </xf>
    <xf numFmtId="0" fontId="11"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49" fontId="12"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left" vertical="center" wrapText="1"/>
    </xf>
    <xf numFmtId="0" fontId="15" fillId="0" borderId="1" xfId="0" applyNumberFormat="1"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5" fillId="0" borderId="1" xfId="0" applyNumberFormat="1" applyFont="1" applyFill="1" applyBorder="1" applyAlignment="1">
      <alignment horizontal="left" vertical="center" wrapText="1"/>
    </xf>
    <xf numFmtId="0" fontId="15" fillId="0" borderId="1" xfId="0" applyFont="1" applyFill="1" applyBorder="1" applyAlignment="1">
      <alignment horizontal="center" vertical="center" wrapText="1"/>
    </xf>
    <xf numFmtId="0" fontId="15" fillId="0" borderId="1" xfId="0" applyNumberFormat="1" applyFont="1" applyFill="1" applyBorder="1" applyAlignment="1" applyProtection="1">
      <alignment horizontal="left" vertical="center" wrapText="1"/>
      <protection locked="0"/>
    </xf>
    <xf numFmtId="0" fontId="15" fillId="0" borderId="1" xfId="0" applyFont="1" applyFill="1" applyBorder="1" applyAlignment="1">
      <alignment vertical="center" wrapText="1"/>
    </xf>
    <xf numFmtId="0" fontId="15"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vertical="center" wrapText="1"/>
    </xf>
    <xf numFmtId="0" fontId="11" fillId="0" borderId="1" xfId="0" applyFont="1" applyFill="1" applyBorder="1" applyAlignment="1">
      <alignment horizontal="left" vertical="center" wrapText="1"/>
    </xf>
    <xf numFmtId="0" fontId="15" fillId="0" borderId="1" xfId="0" applyNumberFormat="1" applyFont="1" applyFill="1" applyBorder="1" applyAlignment="1" applyProtection="1">
      <alignment horizontal="center" vertical="center" wrapText="1"/>
      <protection locked="0"/>
    </xf>
    <xf numFmtId="0" fontId="17" fillId="0" borderId="1" xfId="0" applyFont="1" applyFill="1" applyBorder="1" applyAlignment="1">
      <alignment horizontal="left" vertical="center" wrapText="1"/>
    </xf>
    <xf numFmtId="49" fontId="15" fillId="0" borderId="1" xfId="0" applyNumberFormat="1" applyFont="1" applyFill="1" applyBorder="1" applyAlignment="1">
      <alignment horizontal="left" vertical="center" wrapText="1"/>
    </xf>
    <xf numFmtId="0" fontId="15" fillId="0" borderId="1" xfId="0" applyFont="1" applyFill="1" applyBorder="1" applyAlignment="1">
      <alignment horizontal="left" vertical="center"/>
    </xf>
    <xf numFmtId="0" fontId="15" fillId="0" borderId="2" xfId="0" applyFont="1" applyFill="1" applyBorder="1" applyAlignment="1">
      <alignment vertical="center"/>
    </xf>
    <xf numFmtId="0" fontId="15"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8" fillId="0" borderId="0" xfId="0" applyFont="1" applyFill="1" applyAlignment="1">
      <alignment horizontal="center" vertical="center"/>
    </xf>
    <xf numFmtId="0" fontId="10" fillId="0" borderId="0" xfId="0" applyNumberFormat="1" applyFont="1" applyFill="1" applyAlignment="1">
      <alignment horizontal="center" vertical="center" wrapText="1"/>
    </xf>
    <xf numFmtId="0" fontId="1" fillId="0" borderId="0" xfId="0" applyNumberFormat="1" applyFont="1" applyFill="1" applyAlignment="1">
      <alignment horizontal="center" vertical="center" wrapText="1"/>
    </xf>
    <xf numFmtId="0" fontId="13" fillId="0" borderId="1" xfId="0" applyFont="1" applyFill="1" applyBorder="1" applyAlignment="1">
      <alignment horizontal="center" vertical="center" wrapText="1"/>
    </xf>
    <xf numFmtId="0" fontId="15" fillId="0" borderId="1" xfId="0" applyNumberFormat="1" applyFont="1" applyFill="1" applyBorder="1" applyAlignment="1">
      <alignment horizontal="center" vertical="center"/>
    </xf>
    <xf numFmtId="49" fontId="15" fillId="0" borderId="1" xfId="0" applyNumberFormat="1" applyFont="1" applyFill="1" applyBorder="1" applyAlignment="1">
      <alignment horizontal="center" vertical="center"/>
    </xf>
    <xf numFmtId="0" fontId="15" fillId="0" borderId="1" xfId="0" applyFont="1" applyFill="1" applyBorder="1" applyAlignment="1">
      <alignment horizontal="center" vertical="center"/>
    </xf>
    <xf numFmtId="49" fontId="14" fillId="0" borderId="1" xfId="0"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8" fillId="0" borderId="0" xfId="0" applyFont="1" applyFill="1" applyAlignment="1">
      <alignment horizontal="center" vertical="center" wrapText="1"/>
    </xf>
    <xf numFmtId="0" fontId="10" fillId="0" borderId="0" xfId="0" applyNumberFormat="1" applyFont="1" applyFill="1" applyAlignment="1">
      <alignment horizontal="left" vertical="center"/>
    </xf>
    <xf numFmtId="31" fontId="1" fillId="0" borderId="0" xfId="0" applyNumberFormat="1" applyFont="1" applyFill="1" applyAlignment="1">
      <alignment horizontal="center" vertical="center" wrapText="1"/>
    </xf>
    <xf numFmtId="31" fontId="1" fillId="0" borderId="0" xfId="0" applyNumberFormat="1" applyFont="1" applyFill="1" applyAlignment="1">
      <alignment horizontal="center" vertical="center"/>
    </xf>
    <xf numFmtId="0" fontId="12"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2" fillId="0" borderId="1" xfId="0" applyFont="1" applyFill="1" applyBorder="1" applyAlignment="1">
      <alignment horizontal="left" vertical="center"/>
    </xf>
    <xf numFmtId="0" fontId="11" fillId="0" borderId="1" xfId="0" applyFont="1" applyFill="1" applyBorder="1" applyAlignment="1">
      <alignment horizontal="left" vertical="center"/>
    </xf>
    <xf numFmtId="0" fontId="8" fillId="0" borderId="0" xfId="0" applyFont="1" applyFill="1" applyAlignment="1">
      <alignment vertical="center" wrapText="1"/>
    </xf>
    <xf numFmtId="0" fontId="8" fillId="0" borderId="0" xfId="0" applyFont="1" applyFill="1" applyAlignment="1">
      <alignment horizontal="left"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Normal" xfId="49"/>
  </cellStyles>
  <tableStyles count="0" defaultTableStyle="TableStyleMedium2" defaultPivotStyle="PivotStyleLight16"/>
  <colors>
    <mruColors>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64"/>
  <sheetViews>
    <sheetView tabSelected="1" topLeftCell="I1" workbookViewId="0">
      <pane ySplit="6" topLeftCell="A56" activePane="bottomLeft" state="frozen"/>
      <selection/>
      <selection pane="bottomLeft" activeCell="Q56" sqref="Q56"/>
    </sheetView>
  </sheetViews>
  <sheetFormatPr defaultColWidth="9" defaultRowHeight="14.4"/>
  <cols>
    <col min="1" max="1" width="6.18518518518519" style="1" customWidth="1"/>
    <col min="2" max="2" width="8.69444444444444" style="10" customWidth="1"/>
    <col min="3" max="3" width="8.73148148148148" style="1" customWidth="1"/>
    <col min="4" max="4" width="13.4537037037037" style="10" customWidth="1"/>
    <col min="5" max="5" width="7.5" style="10" customWidth="1"/>
    <col min="6" max="6" width="53.4537037037037" style="1" customWidth="1"/>
    <col min="7" max="7" width="13.0925925925926" style="1" customWidth="1"/>
    <col min="8" max="8" width="8" style="10" customWidth="1"/>
    <col min="9" max="9" width="11.4166666666667" style="10" customWidth="1"/>
    <col min="10" max="10" width="8.36111111111111" style="10" customWidth="1"/>
    <col min="11" max="11" width="14.1851851851852" style="10" customWidth="1"/>
    <col min="12" max="13" width="11.6388888888889" style="11" customWidth="1"/>
    <col min="14" max="14" width="4.4537037037037" style="10" customWidth="1"/>
    <col min="15" max="15" width="9.4537037037037" style="10" customWidth="1"/>
    <col min="16" max="16" width="3.92592592592593" style="10" customWidth="1"/>
    <col min="17" max="17" width="12" style="10" customWidth="1"/>
    <col min="18" max="18" width="4.26851851851852" style="10" customWidth="1"/>
    <col min="19" max="19" width="4.99074074074074" style="10" customWidth="1"/>
    <col min="20" max="20" width="11.6388888888889" style="11" customWidth="1"/>
    <col min="21" max="21" width="11.6388888888889" style="12" customWidth="1"/>
    <col min="22" max="22" width="16" style="1" customWidth="1"/>
    <col min="23" max="23" width="60.7314814814815" style="1" customWidth="1"/>
    <col min="24" max="24" width="73.8148148148148" style="13" customWidth="1"/>
    <col min="25" max="16384" width="9" style="1"/>
  </cols>
  <sheetData>
    <row r="1" s="1" customFormat="1" ht="34" customHeight="1" spans="1:24">
      <c r="A1" s="14" t="s">
        <v>0</v>
      </c>
      <c r="B1" s="14"/>
      <c r="C1" s="14"/>
      <c r="D1" s="10"/>
      <c r="E1" s="10"/>
      <c r="H1" s="10"/>
      <c r="I1" s="10"/>
      <c r="J1" s="10"/>
      <c r="K1" s="10"/>
      <c r="L1" s="11"/>
      <c r="M1" s="11"/>
      <c r="N1" s="10"/>
      <c r="O1" s="10"/>
      <c r="P1" s="10"/>
      <c r="Q1" s="10"/>
      <c r="R1" s="10"/>
      <c r="S1" s="10"/>
      <c r="T1" s="11"/>
      <c r="U1" s="12"/>
      <c r="X1" s="13"/>
    </row>
    <row r="2" s="1" customFormat="1" ht="61.2" spans="1:24">
      <c r="A2" s="15" t="s">
        <v>1</v>
      </c>
      <c r="B2" s="15"/>
      <c r="C2" s="15"/>
      <c r="D2" s="15"/>
      <c r="E2" s="15"/>
      <c r="F2" s="15"/>
      <c r="G2" s="15"/>
      <c r="H2" s="15"/>
      <c r="I2" s="15"/>
      <c r="J2" s="15"/>
      <c r="K2" s="15"/>
      <c r="L2" s="49"/>
      <c r="M2" s="49"/>
      <c r="N2" s="15"/>
      <c r="O2" s="15"/>
      <c r="P2" s="15"/>
      <c r="Q2" s="15"/>
      <c r="R2" s="15"/>
      <c r="S2" s="15"/>
      <c r="T2" s="49"/>
      <c r="U2" s="49"/>
      <c r="V2" s="15"/>
      <c r="W2" s="61"/>
      <c r="X2" s="61"/>
    </row>
    <row r="3" s="1" customFormat="1" spans="1:24">
      <c r="A3" s="16"/>
      <c r="B3" s="16"/>
      <c r="C3" s="16"/>
      <c r="D3" s="16"/>
      <c r="E3" s="16"/>
      <c r="F3" s="17"/>
      <c r="G3" s="17"/>
      <c r="H3" s="16"/>
      <c r="I3" s="16"/>
      <c r="J3" s="16"/>
      <c r="K3" s="16"/>
      <c r="L3" s="50"/>
      <c r="M3" s="50"/>
      <c r="N3" s="16"/>
      <c r="O3" s="16"/>
      <c r="P3" s="16"/>
      <c r="Q3" s="16"/>
      <c r="R3" s="16"/>
      <c r="S3" s="16"/>
      <c r="T3" s="50"/>
      <c r="U3" s="62"/>
      <c r="V3" s="63"/>
      <c r="W3" s="17"/>
      <c r="X3" s="17"/>
    </row>
    <row r="4" s="2" customFormat="1" ht="28.2" spans="1:24">
      <c r="A4" s="18" t="s">
        <v>2</v>
      </c>
      <c r="B4" s="18" t="s">
        <v>3</v>
      </c>
      <c r="C4" s="19" t="s">
        <v>4</v>
      </c>
      <c r="D4" s="18" t="s">
        <v>5</v>
      </c>
      <c r="E4" s="18" t="s">
        <v>6</v>
      </c>
      <c r="F4" s="18" t="s">
        <v>7</v>
      </c>
      <c r="G4" s="18" t="s">
        <v>8</v>
      </c>
      <c r="H4" s="18" t="s">
        <v>9</v>
      </c>
      <c r="I4" s="18" t="s">
        <v>10</v>
      </c>
      <c r="J4" s="18" t="s">
        <v>11</v>
      </c>
      <c r="K4" s="18" t="s">
        <v>12</v>
      </c>
      <c r="L4" s="18"/>
      <c r="M4" s="18"/>
      <c r="N4" s="18"/>
      <c r="O4" s="18"/>
      <c r="P4" s="18"/>
      <c r="Q4" s="18"/>
      <c r="R4" s="18"/>
      <c r="S4" s="18"/>
      <c r="T4" s="18"/>
      <c r="U4" s="18"/>
      <c r="V4" s="18" t="s">
        <v>13</v>
      </c>
      <c r="W4" s="18" t="s">
        <v>14</v>
      </c>
      <c r="X4" s="18" t="s">
        <v>15</v>
      </c>
    </row>
    <row r="5" s="3" customFormat="1" ht="28.2" spans="1:24">
      <c r="A5" s="18"/>
      <c r="B5" s="18"/>
      <c r="C5" s="19"/>
      <c r="D5" s="18"/>
      <c r="E5" s="18"/>
      <c r="F5" s="18"/>
      <c r="G5" s="18"/>
      <c r="H5" s="18"/>
      <c r="I5" s="18"/>
      <c r="J5" s="18"/>
      <c r="K5" s="18" t="s">
        <v>16</v>
      </c>
      <c r="L5" s="18" t="s">
        <v>17</v>
      </c>
      <c r="M5" s="18"/>
      <c r="N5" s="18"/>
      <c r="O5" s="18"/>
      <c r="P5" s="18" t="s">
        <v>18</v>
      </c>
      <c r="Q5" s="18" t="s">
        <v>19</v>
      </c>
      <c r="R5" s="18" t="s">
        <v>20</v>
      </c>
      <c r="S5" s="18" t="s">
        <v>21</v>
      </c>
      <c r="T5" s="18" t="s">
        <v>22</v>
      </c>
      <c r="U5" s="18" t="s">
        <v>23</v>
      </c>
      <c r="V5" s="18"/>
      <c r="W5" s="18"/>
      <c r="X5" s="18"/>
    </row>
    <row r="6" s="3" customFormat="1" ht="56.4" spans="1:24">
      <c r="A6" s="18"/>
      <c r="B6" s="18"/>
      <c r="C6" s="19"/>
      <c r="D6" s="18"/>
      <c r="E6" s="18"/>
      <c r="F6" s="18"/>
      <c r="G6" s="18"/>
      <c r="H6" s="18"/>
      <c r="I6" s="18"/>
      <c r="J6" s="18"/>
      <c r="K6" s="18"/>
      <c r="L6" s="18" t="s">
        <v>24</v>
      </c>
      <c r="M6" s="18" t="s">
        <v>25</v>
      </c>
      <c r="N6" s="18" t="s">
        <v>26</v>
      </c>
      <c r="O6" s="18" t="s">
        <v>27</v>
      </c>
      <c r="P6" s="18"/>
      <c r="Q6" s="18"/>
      <c r="R6" s="18"/>
      <c r="S6" s="18"/>
      <c r="T6" s="18"/>
      <c r="U6" s="18"/>
      <c r="V6" s="18"/>
      <c r="W6" s="18"/>
      <c r="X6" s="18"/>
    </row>
    <row r="7" s="4" customFormat="1" ht="60" customHeight="1" spans="1:24">
      <c r="A7" s="20" t="s">
        <v>28</v>
      </c>
      <c r="B7" s="21"/>
      <c r="C7" s="22"/>
      <c r="D7" s="20" t="s">
        <v>29</v>
      </c>
      <c r="E7" s="20"/>
      <c r="F7" s="23"/>
      <c r="G7" s="23"/>
      <c r="H7" s="20"/>
      <c r="I7" s="20"/>
      <c r="J7" s="20"/>
      <c r="K7" s="51">
        <f t="shared" ref="K7:O7" si="0">K8+K37+K42+K58</f>
        <v>24041.1</v>
      </c>
      <c r="L7" s="51">
        <f t="shared" si="0"/>
        <v>5054</v>
      </c>
      <c r="M7" s="51">
        <f t="shared" si="0"/>
        <v>3023</v>
      </c>
      <c r="N7" s="51"/>
      <c r="O7" s="51">
        <f t="shared" si="0"/>
        <v>113</v>
      </c>
      <c r="P7" s="51"/>
      <c r="Q7" s="51">
        <f t="shared" ref="Q7:U7" si="1">Q8+Q37+Q42+Q58</f>
        <v>4000</v>
      </c>
      <c r="R7" s="51"/>
      <c r="S7" s="51"/>
      <c r="T7" s="51">
        <f t="shared" si="1"/>
        <v>7405</v>
      </c>
      <c r="U7" s="51">
        <f t="shared" si="1"/>
        <v>4446.1</v>
      </c>
      <c r="V7" s="64"/>
      <c r="W7" s="64"/>
      <c r="X7" s="64"/>
    </row>
    <row r="8" s="5" customFormat="1" ht="58" customHeight="1" spans="1:24">
      <c r="A8" s="24" t="s">
        <v>30</v>
      </c>
      <c r="B8" s="24" t="s">
        <v>31</v>
      </c>
      <c r="C8" s="24"/>
      <c r="D8" s="24"/>
      <c r="E8" s="20"/>
      <c r="F8" s="23"/>
      <c r="G8" s="23"/>
      <c r="H8" s="21"/>
      <c r="I8" s="21"/>
      <c r="J8" s="21"/>
      <c r="K8" s="20">
        <f t="shared" ref="K8:M8" si="2">K9+K23+K26+K30+K32+K35</f>
        <v>9284</v>
      </c>
      <c r="L8" s="20">
        <f t="shared" si="2"/>
        <v>3306</v>
      </c>
      <c r="M8" s="20">
        <f t="shared" si="2"/>
        <v>1704</v>
      </c>
      <c r="N8" s="20"/>
      <c r="O8" s="20">
        <f t="shared" ref="O8:U8" si="3">O9+O23+O26+O30+O32+O35</f>
        <v>113</v>
      </c>
      <c r="P8" s="20"/>
      <c r="Q8" s="20">
        <f t="shared" si="3"/>
        <v>2140</v>
      </c>
      <c r="R8" s="20"/>
      <c r="S8" s="20"/>
      <c r="T8" s="20"/>
      <c r="U8" s="20">
        <f t="shared" si="3"/>
        <v>2021</v>
      </c>
      <c r="V8" s="20"/>
      <c r="W8" s="23"/>
      <c r="X8" s="23"/>
    </row>
    <row r="9" s="6" customFormat="1" ht="108" customHeight="1" spans="1:24">
      <c r="A9" s="25" t="s">
        <v>32</v>
      </c>
      <c r="B9" s="25" t="s">
        <v>33</v>
      </c>
      <c r="C9" s="25" t="s">
        <v>34</v>
      </c>
      <c r="D9" s="25"/>
      <c r="E9" s="18"/>
      <c r="F9" s="26"/>
      <c r="G9" s="26"/>
      <c r="H9" s="19"/>
      <c r="I9" s="19"/>
      <c r="J9" s="19"/>
      <c r="K9" s="18">
        <f t="shared" ref="K9:O9" si="4">K10+K11+K12+K13+K14+K15+K16+K17+K18+K19+K20+K21+K22</f>
        <v>6355</v>
      </c>
      <c r="L9" s="18">
        <f t="shared" si="4"/>
        <v>1705</v>
      </c>
      <c r="M9" s="18">
        <f t="shared" si="4"/>
        <v>1539</v>
      </c>
      <c r="N9" s="18"/>
      <c r="O9" s="18">
        <f t="shared" si="4"/>
        <v>113</v>
      </c>
      <c r="P9" s="18"/>
      <c r="Q9" s="18">
        <f t="shared" ref="Q9:U9" si="5">Q10+Q11+Q12+Q13+Q14+Q15+Q16+Q17+Q18+Q19+Q20+Q21+Q22</f>
        <v>1710</v>
      </c>
      <c r="R9" s="18"/>
      <c r="S9" s="18"/>
      <c r="T9" s="18"/>
      <c r="U9" s="18">
        <f t="shared" si="5"/>
        <v>1288</v>
      </c>
      <c r="V9" s="18"/>
      <c r="W9" s="26"/>
      <c r="X9" s="26"/>
    </row>
    <row r="10" s="7" customFormat="1" ht="322" customHeight="1" spans="1:24">
      <c r="A10" s="27">
        <v>1</v>
      </c>
      <c r="B10" s="28" t="s">
        <v>33</v>
      </c>
      <c r="C10" s="28" t="s">
        <v>34</v>
      </c>
      <c r="D10" s="27" t="s">
        <v>35</v>
      </c>
      <c r="E10" s="27" t="s">
        <v>36</v>
      </c>
      <c r="F10" s="29" t="s">
        <v>37</v>
      </c>
      <c r="G10" s="29"/>
      <c r="H10" s="27" t="s">
        <v>38</v>
      </c>
      <c r="I10" s="30" t="s">
        <v>39</v>
      </c>
      <c r="J10" s="27" t="s">
        <v>40</v>
      </c>
      <c r="K10" s="27">
        <v>160</v>
      </c>
      <c r="L10" s="27">
        <v>125</v>
      </c>
      <c r="M10" s="27"/>
      <c r="N10" s="27"/>
      <c r="O10" s="27"/>
      <c r="P10" s="27"/>
      <c r="Q10" s="27"/>
      <c r="R10" s="27"/>
      <c r="S10" s="27"/>
      <c r="T10" s="27"/>
      <c r="U10" s="27">
        <v>35</v>
      </c>
      <c r="V10" s="29" t="s">
        <v>41</v>
      </c>
      <c r="W10" s="29" t="s">
        <v>42</v>
      </c>
      <c r="X10" s="29" t="s">
        <v>43</v>
      </c>
    </row>
    <row r="11" s="7" customFormat="1" ht="370" customHeight="1" spans="1:24">
      <c r="A11" s="27">
        <v>2</v>
      </c>
      <c r="B11" s="30" t="s">
        <v>33</v>
      </c>
      <c r="C11" s="30" t="s">
        <v>34</v>
      </c>
      <c r="D11" s="30" t="s">
        <v>44</v>
      </c>
      <c r="E11" s="30" t="s">
        <v>36</v>
      </c>
      <c r="F11" s="31" t="s">
        <v>45</v>
      </c>
      <c r="G11" s="32"/>
      <c r="H11" s="30" t="s">
        <v>46</v>
      </c>
      <c r="I11" s="30" t="s">
        <v>39</v>
      </c>
      <c r="J11" s="30" t="s">
        <v>47</v>
      </c>
      <c r="K11" s="30">
        <v>200</v>
      </c>
      <c r="L11" s="30">
        <v>160</v>
      </c>
      <c r="M11" s="32"/>
      <c r="N11" s="32"/>
      <c r="O11" s="32"/>
      <c r="P11" s="32"/>
      <c r="Q11" s="32"/>
      <c r="R11" s="32"/>
      <c r="S11" s="32"/>
      <c r="T11" s="32"/>
      <c r="U11" s="30">
        <v>40</v>
      </c>
      <c r="V11" s="30" t="s">
        <v>48</v>
      </c>
      <c r="W11" s="33" t="s">
        <v>49</v>
      </c>
      <c r="X11" s="33" t="s">
        <v>50</v>
      </c>
    </row>
    <row r="12" s="7" customFormat="1" ht="408" customHeight="1" spans="1:24">
      <c r="A12" s="27">
        <v>3</v>
      </c>
      <c r="B12" s="28" t="s">
        <v>33</v>
      </c>
      <c r="C12" s="28" t="s">
        <v>34</v>
      </c>
      <c r="D12" s="30" t="s">
        <v>51</v>
      </c>
      <c r="E12" s="30" t="s">
        <v>36</v>
      </c>
      <c r="F12" s="31" t="s">
        <v>52</v>
      </c>
      <c r="G12" s="33"/>
      <c r="H12" s="30" t="s">
        <v>53</v>
      </c>
      <c r="I12" s="30" t="s">
        <v>39</v>
      </c>
      <c r="J12" s="30" t="s">
        <v>47</v>
      </c>
      <c r="K12" s="30">
        <v>560</v>
      </c>
      <c r="L12" s="30"/>
      <c r="M12" s="30">
        <v>200</v>
      </c>
      <c r="N12" s="30"/>
      <c r="O12" s="30"/>
      <c r="P12" s="30"/>
      <c r="Q12" s="30">
        <v>280</v>
      </c>
      <c r="R12" s="30"/>
      <c r="S12" s="30"/>
      <c r="T12" s="30"/>
      <c r="U12" s="30">
        <v>80</v>
      </c>
      <c r="V12" s="30" t="s">
        <v>54</v>
      </c>
      <c r="W12" s="33" t="s">
        <v>55</v>
      </c>
      <c r="X12" s="33" t="s">
        <v>56</v>
      </c>
    </row>
    <row r="13" s="7" customFormat="1" ht="407" customHeight="1" spans="1:24">
      <c r="A13" s="27">
        <v>4</v>
      </c>
      <c r="B13" s="28" t="s">
        <v>33</v>
      </c>
      <c r="C13" s="28" t="s">
        <v>34</v>
      </c>
      <c r="D13" s="27" t="s">
        <v>57</v>
      </c>
      <c r="E13" s="27" t="s">
        <v>36</v>
      </c>
      <c r="F13" s="29" t="s">
        <v>58</v>
      </c>
      <c r="G13" s="32"/>
      <c r="H13" s="30" t="s">
        <v>59</v>
      </c>
      <c r="I13" s="27" t="s">
        <v>60</v>
      </c>
      <c r="J13" s="30" t="s">
        <v>61</v>
      </c>
      <c r="K13" s="52">
        <v>503</v>
      </c>
      <c r="L13" s="27">
        <v>100</v>
      </c>
      <c r="M13" s="27">
        <v>150</v>
      </c>
      <c r="N13" s="53"/>
      <c r="O13" s="53"/>
      <c r="P13" s="53"/>
      <c r="Q13" s="27">
        <v>155</v>
      </c>
      <c r="R13" s="53"/>
      <c r="S13" s="53"/>
      <c r="T13" s="30"/>
      <c r="U13" s="30">
        <v>98</v>
      </c>
      <c r="V13" s="29" t="s">
        <v>62</v>
      </c>
      <c r="W13" s="29" t="s">
        <v>63</v>
      </c>
      <c r="X13" s="29" t="s">
        <v>64</v>
      </c>
    </row>
    <row r="14" s="7" customFormat="1" ht="407" customHeight="1" spans="1:24">
      <c r="A14" s="27">
        <v>5</v>
      </c>
      <c r="B14" s="28" t="s">
        <v>33</v>
      </c>
      <c r="C14" s="28" t="s">
        <v>34</v>
      </c>
      <c r="D14" s="30" t="s">
        <v>65</v>
      </c>
      <c r="E14" s="30" t="s">
        <v>66</v>
      </c>
      <c r="F14" s="32" t="s">
        <v>67</v>
      </c>
      <c r="G14" s="32"/>
      <c r="H14" s="30" t="s">
        <v>68</v>
      </c>
      <c r="I14" s="27" t="s">
        <v>60</v>
      </c>
      <c r="J14" s="30" t="s">
        <v>69</v>
      </c>
      <c r="K14" s="54">
        <v>638</v>
      </c>
      <c r="L14" s="30">
        <v>100</v>
      </c>
      <c r="M14" s="30"/>
      <c r="N14" s="54"/>
      <c r="O14" s="54"/>
      <c r="P14" s="54"/>
      <c r="Q14" s="30">
        <v>426</v>
      </c>
      <c r="R14" s="54"/>
      <c r="S14" s="54"/>
      <c r="T14" s="27"/>
      <c r="U14" s="30">
        <v>112</v>
      </c>
      <c r="V14" s="30" t="s">
        <v>70</v>
      </c>
      <c r="W14" s="33" t="s">
        <v>71</v>
      </c>
      <c r="X14" s="33" t="s">
        <v>72</v>
      </c>
    </row>
    <row r="15" s="7" customFormat="1" ht="407" customHeight="1" spans="1:24">
      <c r="A15" s="27">
        <v>6</v>
      </c>
      <c r="B15" s="28" t="s">
        <v>33</v>
      </c>
      <c r="C15" s="28" t="s">
        <v>34</v>
      </c>
      <c r="D15" s="30" t="s">
        <v>73</v>
      </c>
      <c r="E15" s="30" t="s">
        <v>36</v>
      </c>
      <c r="F15" s="31" t="s">
        <v>74</v>
      </c>
      <c r="G15" s="33"/>
      <c r="H15" s="30" t="s">
        <v>75</v>
      </c>
      <c r="I15" s="30" t="s">
        <v>39</v>
      </c>
      <c r="J15" s="30" t="s">
        <v>47</v>
      </c>
      <c r="K15" s="54">
        <v>507</v>
      </c>
      <c r="L15" s="30">
        <v>100</v>
      </c>
      <c r="M15" s="30"/>
      <c r="N15" s="54"/>
      <c r="O15" s="54"/>
      <c r="P15" s="54"/>
      <c r="Q15" s="30">
        <v>330</v>
      </c>
      <c r="R15" s="54"/>
      <c r="S15" s="54"/>
      <c r="T15" s="27"/>
      <c r="U15" s="30">
        <v>77</v>
      </c>
      <c r="V15" s="30" t="s">
        <v>76</v>
      </c>
      <c r="W15" s="33" t="s">
        <v>77</v>
      </c>
      <c r="X15" s="33" t="s">
        <v>78</v>
      </c>
    </row>
    <row r="16" s="7" customFormat="1" ht="408" customHeight="1" spans="1:24">
      <c r="A16" s="27">
        <v>7</v>
      </c>
      <c r="B16" s="28" t="s">
        <v>33</v>
      </c>
      <c r="C16" s="28" t="s">
        <v>34</v>
      </c>
      <c r="D16" s="30" t="s">
        <v>79</v>
      </c>
      <c r="E16" s="30" t="s">
        <v>36</v>
      </c>
      <c r="F16" s="31" t="s">
        <v>80</v>
      </c>
      <c r="G16" s="33"/>
      <c r="H16" s="30" t="s">
        <v>81</v>
      </c>
      <c r="I16" s="27" t="s">
        <v>60</v>
      </c>
      <c r="J16" s="30" t="s">
        <v>82</v>
      </c>
      <c r="K16" s="54">
        <v>667</v>
      </c>
      <c r="L16" s="30">
        <v>300</v>
      </c>
      <c r="M16" s="30">
        <v>200</v>
      </c>
      <c r="N16" s="54"/>
      <c r="O16" s="54"/>
      <c r="P16" s="54"/>
      <c r="Q16" s="30"/>
      <c r="R16" s="54"/>
      <c r="S16" s="54"/>
      <c r="T16" s="27"/>
      <c r="U16" s="30">
        <v>167</v>
      </c>
      <c r="V16" s="30" t="s">
        <v>83</v>
      </c>
      <c r="W16" s="33" t="s">
        <v>84</v>
      </c>
      <c r="X16" s="29" t="s">
        <v>85</v>
      </c>
    </row>
    <row r="17" s="7" customFormat="1" ht="284" customHeight="1" spans="1:24">
      <c r="A17" s="27">
        <v>8</v>
      </c>
      <c r="B17" s="28" t="s">
        <v>33</v>
      </c>
      <c r="C17" s="28" t="s">
        <v>34</v>
      </c>
      <c r="D17" s="30" t="s">
        <v>86</v>
      </c>
      <c r="E17" s="30" t="s">
        <v>36</v>
      </c>
      <c r="F17" s="31" t="s">
        <v>87</v>
      </c>
      <c r="G17" s="33"/>
      <c r="H17" s="30" t="s">
        <v>88</v>
      </c>
      <c r="I17" s="30" t="s">
        <v>60</v>
      </c>
      <c r="J17" s="30" t="s">
        <v>89</v>
      </c>
      <c r="K17" s="54">
        <v>531</v>
      </c>
      <c r="L17" s="30">
        <v>100</v>
      </c>
      <c r="M17" s="30">
        <v>96</v>
      </c>
      <c r="N17" s="54"/>
      <c r="O17" s="54"/>
      <c r="P17" s="54"/>
      <c r="Q17" s="30">
        <v>254</v>
      </c>
      <c r="R17" s="54"/>
      <c r="S17" s="54"/>
      <c r="T17" s="27"/>
      <c r="U17" s="30">
        <v>81</v>
      </c>
      <c r="V17" s="30" t="s">
        <v>90</v>
      </c>
      <c r="W17" s="33" t="s">
        <v>91</v>
      </c>
      <c r="X17" s="29" t="s">
        <v>92</v>
      </c>
    </row>
    <row r="18" s="7" customFormat="1" ht="408" customHeight="1" spans="1:24">
      <c r="A18" s="27">
        <v>9</v>
      </c>
      <c r="B18" s="28" t="s">
        <v>33</v>
      </c>
      <c r="C18" s="28" t="s">
        <v>34</v>
      </c>
      <c r="D18" s="30" t="s">
        <v>93</v>
      </c>
      <c r="E18" s="30" t="s">
        <v>36</v>
      </c>
      <c r="F18" s="31" t="s">
        <v>94</v>
      </c>
      <c r="G18" s="33"/>
      <c r="H18" s="30" t="s">
        <v>95</v>
      </c>
      <c r="I18" s="30" t="s">
        <v>60</v>
      </c>
      <c r="J18" s="30" t="s">
        <v>69</v>
      </c>
      <c r="K18" s="54">
        <v>991</v>
      </c>
      <c r="L18" s="30">
        <v>340</v>
      </c>
      <c r="M18" s="30">
        <v>248</v>
      </c>
      <c r="N18" s="54"/>
      <c r="O18" s="54"/>
      <c r="P18" s="54"/>
      <c r="Q18" s="30"/>
      <c r="R18" s="54"/>
      <c r="S18" s="54"/>
      <c r="T18" s="27"/>
      <c r="U18" s="30">
        <v>403</v>
      </c>
      <c r="V18" s="30" t="s">
        <v>96</v>
      </c>
      <c r="W18" s="33" t="s">
        <v>97</v>
      </c>
      <c r="X18" s="33" t="s">
        <v>98</v>
      </c>
    </row>
    <row r="19" s="7" customFormat="1" ht="366" customHeight="1" spans="1:24">
      <c r="A19" s="27">
        <v>10</v>
      </c>
      <c r="B19" s="28" t="s">
        <v>33</v>
      </c>
      <c r="C19" s="28" t="s">
        <v>34</v>
      </c>
      <c r="D19" s="30" t="s">
        <v>99</v>
      </c>
      <c r="E19" s="30" t="s">
        <v>36</v>
      </c>
      <c r="F19" s="31" t="s">
        <v>100</v>
      </c>
      <c r="G19" s="33"/>
      <c r="H19" s="30" t="s">
        <v>101</v>
      </c>
      <c r="I19" s="27" t="s">
        <v>60</v>
      </c>
      <c r="J19" s="30" t="s">
        <v>102</v>
      </c>
      <c r="K19" s="54">
        <v>503</v>
      </c>
      <c r="L19" s="30">
        <v>100</v>
      </c>
      <c r="M19" s="30">
        <v>90</v>
      </c>
      <c r="N19" s="54"/>
      <c r="O19" s="54"/>
      <c r="P19" s="54"/>
      <c r="Q19" s="30">
        <v>235</v>
      </c>
      <c r="R19" s="54"/>
      <c r="S19" s="54"/>
      <c r="T19" s="27"/>
      <c r="U19" s="30">
        <v>78</v>
      </c>
      <c r="V19" s="30" t="s">
        <v>103</v>
      </c>
      <c r="W19" s="33" t="s">
        <v>104</v>
      </c>
      <c r="X19" s="31" t="s">
        <v>105</v>
      </c>
    </row>
    <row r="20" s="7" customFormat="1" ht="374" customHeight="1" spans="1:24">
      <c r="A20" s="27">
        <v>11</v>
      </c>
      <c r="B20" s="28" t="s">
        <v>33</v>
      </c>
      <c r="C20" s="28" t="s">
        <v>34</v>
      </c>
      <c r="D20" s="30" t="s">
        <v>106</v>
      </c>
      <c r="E20" s="30" t="s">
        <v>36</v>
      </c>
      <c r="F20" s="31" t="s">
        <v>107</v>
      </c>
      <c r="G20" s="33"/>
      <c r="H20" s="30" t="s">
        <v>108</v>
      </c>
      <c r="I20" s="30" t="s">
        <v>60</v>
      </c>
      <c r="J20" s="30" t="s">
        <v>102</v>
      </c>
      <c r="K20" s="54">
        <v>513</v>
      </c>
      <c r="L20" s="30">
        <v>175</v>
      </c>
      <c r="M20" s="30">
        <v>255</v>
      </c>
      <c r="N20" s="54"/>
      <c r="O20" s="54"/>
      <c r="P20" s="54"/>
      <c r="Q20" s="30"/>
      <c r="R20" s="54"/>
      <c r="S20" s="54"/>
      <c r="T20" s="27"/>
      <c r="U20" s="30">
        <v>83</v>
      </c>
      <c r="V20" s="30" t="s">
        <v>109</v>
      </c>
      <c r="W20" s="33" t="s">
        <v>110</v>
      </c>
      <c r="X20" s="31" t="s">
        <v>111</v>
      </c>
    </row>
    <row r="21" s="7" customFormat="1" ht="304" customHeight="1" spans="1:24">
      <c r="A21" s="27">
        <v>12</v>
      </c>
      <c r="B21" s="28" t="s">
        <v>33</v>
      </c>
      <c r="C21" s="28" t="s">
        <v>34</v>
      </c>
      <c r="D21" s="30" t="s">
        <v>112</v>
      </c>
      <c r="E21" s="30" t="s">
        <v>36</v>
      </c>
      <c r="F21" s="31" t="s">
        <v>113</v>
      </c>
      <c r="G21" s="33"/>
      <c r="H21" s="30" t="s">
        <v>114</v>
      </c>
      <c r="I21" s="30" t="s">
        <v>60</v>
      </c>
      <c r="J21" s="30" t="s">
        <v>40</v>
      </c>
      <c r="K21" s="54">
        <v>169</v>
      </c>
      <c r="L21" s="30">
        <v>105</v>
      </c>
      <c r="M21" s="30"/>
      <c r="N21" s="54"/>
      <c r="O21" s="54"/>
      <c r="P21" s="54"/>
      <c r="Q21" s="30">
        <v>30</v>
      </c>
      <c r="R21" s="54"/>
      <c r="S21" s="54"/>
      <c r="T21" s="27"/>
      <c r="U21" s="30">
        <v>34</v>
      </c>
      <c r="V21" s="30" t="s">
        <v>115</v>
      </c>
      <c r="W21" s="33" t="s">
        <v>116</v>
      </c>
      <c r="X21" s="31" t="s">
        <v>117</v>
      </c>
    </row>
    <row r="22" s="7" customFormat="1" ht="409" customHeight="1" spans="1:24">
      <c r="A22" s="27">
        <v>13</v>
      </c>
      <c r="B22" s="28" t="s">
        <v>33</v>
      </c>
      <c r="C22" s="28" t="s">
        <v>34</v>
      </c>
      <c r="D22" s="30" t="s">
        <v>118</v>
      </c>
      <c r="E22" s="30" t="s">
        <v>36</v>
      </c>
      <c r="F22" s="31" t="s">
        <v>119</v>
      </c>
      <c r="G22" s="33" t="s">
        <v>120</v>
      </c>
      <c r="H22" s="27" t="s">
        <v>121</v>
      </c>
      <c r="I22" s="30" t="s">
        <v>122</v>
      </c>
      <c r="J22" s="30" t="s">
        <v>123</v>
      </c>
      <c r="K22" s="30">
        <v>413</v>
      </c>
      <c r="L22" s="30"/>
      <c r="M22" s="30">
        <v>300</v>
      </c>
      <c r="N22" s="30"/>
      <c r="O22" s="30">
        <v>113</v>
      </c>
      <c r="P22" s="30"/>
      <c r="Q22" s="30"/>
      <c r="R22" s="30"/>
      <c r="S22" s="30"/>
      <c r="T22" s="30"/>
      <c r="U22" s="30"/>
      <c r="V22" s="30" t="s">
        <v>124</v>
      </c>
      <c r="W22" s="33" t="s">
        <v>125</v>
      </c>
      <c r="X22" s="33" t="s">
        <v>126</v>
      </c>
    </row>
    <row r="23" s="6" customFormat="1" ht="169.2" spans="1:24">
      <c r="A23" s="18" t="s">
        <v>127</v>
      </c>
      <c r="B23" s="18" t="s">
        <v>33</v>
      </c>
      <c r="C23" s="18" t="s">
        <v>128</v>
      </c>
      <c r="D23" s="18"/>
      <c r="E23" s="18"/>
      <c r="F23" s="31"/>
      <c r="G23" s="26"/>
      <c r="H23" s="18"/>
      <c r="I23" s="34"/>
      <c r="J23" s="18"/>
      <c r="K23" s="18">
        <f t="shared" ref="K23:M23" si="6">K24+K25</f>
        <v>802</v>
      </c>
      <c r="L23" s="18">
        <f t="shared" si="6"/>
        <v>405</v>
      </c>
      <c r="M23" s="18">
        <f t="shared" si="6"/>
        <v>10</v>
      </c>
      <c r="N23" s="18"/>
      <c r="O23" s="18"/>
      <c r="P23" s="18"/>
      <c r="Q23" s="18"/>
      <c r="R23" s="18"/>
      <c r="S23" s="18"/>
      <c r="T23" s="18"/>
      <c r="U23" s="18">
        <f>U24+U25</f>
        <v>387</v>
      </c>
      <c r="V23" s="18"/>
      <c r="W23" s="26"/>
      <c r="X23" s="26"/>
    </row>
    <row r="24" s="7" customFormat="1" ht="348" customHeight="1" spans="1:24">
      <c r="A24" s="27">
        <v>14</v>
      </c>
      <c r="B24" s="27" t="s">
        <v>33</v>
      </c>
      <c r="C24" s="27" t="s">
        <v>128</v>
      </c>
      <c r="D24" s="27" t="s">
        <v>129</v>
      </c>
      <c r="E24" s="27" t="s">
        <v>36</v>
      </c>
      <c r="F24" s="31" t="s">
        <v>130</v>
      </c>
      <c r="G24" s="29"/>
      <c r="H24" s="27" t="s">
        <v>131</v>
      </c>
      <c r="I24" s="30" t="s">
        <v>39</v>
      </c>
      <c r="J24" s="27" t="s">
        <v>40</v>
      </c>
      <c r="K24" s="27">
        <v>118</v>
      </c>
      <c r="L24" s="27">
        <v>95</v>
      </c>
      <c r="M24" s="27">
        <v>10</v>
      </c>
      <c r="N24" s="27"/>
      <c r="O24" s="27"/>
      <c r="P24" s="27"/>
      <c r="Q24" s="27"/>
      <c r="R24" s="27"/>
      <c r="S24" s="27"/>
      <c r="T24" s="27"/>
      <c r="U24" s="27">
        <v>13</v>
      </c>
      <c r="V24" s="29" t="s">
        <v>132</v>
      </c>
      <c r="W24" s="29" t="s">
        <v>133</v>
      </c>
      <c r="X24" s="29" t="s">
        <v>134</v>
      </c>
    </row>
    <row r="25" s="7" customFormat="1" ht="342" customHeight="1" spans="1:24">
      <c r="A25" s="27">
        <v>15</v>
      </c>
      <c r="B25" s="27" t="s">
        <v>33</v>
      </c>
      <c r="C25" s="27" t="s">
        <v>128</v>
      </c>
      <c r="D25" s="27" t="s">
        <v>135</v>
      </c>
      <c r="E25" s="27" t="s">
        <v>36</v>
      </c>
      <c r="F25" s="31" t="s">
        <v>136</v>
      </c>
      <c r="G25" s="29"/>
      <c r="H25" s="27" t="s">
        <v>114</v>
      </c>
      <c r="I25" s="30" t="s">
        <v>39</v>
      </c>
      <c r="J25" s="27" t="s">
        <v>40</v>
      </c>
      <c r="K25" s="27">
        <v>684</v>
      </c>
      <c r="L25" s="27">
        <v>310</v>
      </c>
      <c r="M25" s="27"/>
      <c r="N25" s="27"/>
      <c r="O25" s="27"/>
      <c r="P25" s="27"/>
      <c r="Q25" s="27"/>
      <c r="R25" s="27"/>
      <c r="S25" s="27"/>
      <c r="T25" s="27"/>
      <c r="U25" s="27">
        <v>374</v>
      </c>
      <c r="V25" s="29" t="s">
        <v>137</v>
      </c>
      <c r="W25" s="29" t="s">
        <v>138</v>
      </c>
      <c r="X25" s="29" t="s">
        <v>139</v>
      </c>
    </row>
    <row r="26" s="6" customFormat="1" ht="169.2" spans="1:24">
      <c r="A26" s="18" t="s">
        <v>140</v>
      </c>
      <c r="B26" s="18" t="s">
        <v>33</v>
      </c>
      <c r="C26" s="18" t="s">
        <v>141</v>
      </c>
      <c r="D26" s="18"/>
      <c r="E26" s="18"/>
      <c r="F26" s="31"/>
      <c r="G26" s="26"/>
      <c r="H26" s="18"/>
      <c r="I26" s="34"/>
      <c r="J26" s="18"/>
      <c r="K26" s="18">
        <f t="shared" ref="K26:M26" si="7">K27+K28+K29</f>
        <v>1354</v>
      </c>
      <c r="L26" s="18">
        <f t="shared" si="7"/>
        <v>715</v>
      </c>
      <c r="M26" s="18"/>
      <c r="N26" s="18"/>
      <c r="O26" s="18"/>
      <c r="P26" s="18"/>
      <c r="Q26" s="18">
        <f>Q27+Q28+Q29</f>
        <v>300</v>
      </c>
      <c r="R26" s="18"/>
      <c r="S26" s="18"/>
      <c r="T26" s="18"/>
      <c r="U26" s="18">
        <f>U27+U28+U29</f>
        <v>339</v>
      </c>
      <c r="V26" s="18"/>
      <c r="W26" s="26"/>
      <c r="X26" s="26"/>
    </row>
    <row r="27" s="7" customFormat="1" ht="370" customHeight="1" spans="1:24">
      <c r="A27" s="27">
        <v>16</v>
      </c>
      <c r="B27" s="27" t="s">
        <v>33</v>
      </c>
      <c r="C27" s="27" t="s">
        <v>141</v>
      </c>
      <c r="D27" s="27" t="s">
        <v>142</v>
      </c>
      <c r="E27" s="27" t="s">
        <v>36</v>
      </c>
      <c r="F27" s="31" t="s">
        <v>143</v>
      </c>
      <c r="G27" s="29"/>
      <c r="H27" s="27" t="s">
        <v>144</v>
      </c>
      <c r="I27" s="30" t="s">
        <v>39</v>
      </c>
      <c r="J27" s="27" t="s">
        <v>40</v>
      </c>
      <c r="K27" s="27">
        <v>118</v>
      </c>
      <c r="L27" s="27"/>
      <c r="M27" s="27"/>
      <c r="N27" s="27"/>
      <c r="O27" s="27"/>
      <c r="P27" s="27"/>
      <c r="Q27" s="27">
        <v>90</v>
      </c>
      <c r="R27" s="27"/>
      <c r="S27" s="27"/>
      <c r="T27" s="27"/>
      <c r="U27" s="27">
        <v>28</v>
      </c>
      <c r="V27" s="29" t="s">
        <v>145</v>
      </c>
      <c r="W27" s="29" t="s">
        <v>146</v>
      </c>
      <c r="X27" s="29" t="s">
        <v>147</v>
      </c>
    </row>
    <row r="28" s="7" customFormat="1" ht="358" customHeight="1" spans="1:24">
      <c r="A28" s="27">
        <v>17</v>
      </c>
      <c r="B28" s="27" t="s">
        <v>33</v>
      </c>
      <c r="C28" s="27" t="s">
        <v>141</v>
      </c>
      <c r="D28" s="27" t="s">
        <v>148</v>
      </c>
      <c r="E28" s="27" t="s">
        <v>36</v>
      </c>
      <c r="F28" s="31" t="s">
        <v>149</v>
      </c>
      <c r="G28" s="29"/>
      <c r="H28" s="27" t="s">
        <v>38</v>
      </c>
      <c r="I28" s="30" t="s">
        <v>39</v>
      </c>
      <c r="J28" s="27" t="s">
        <v>40</v>
      </c>
      <c r="K28" s="27">
        <v>656</v>
      </c>
      <c r="L28" s="27">
        <v>355</v>
      </c>
      <c r="M28" s="27"/>
      <c r="N28" s="27"/>
      <c r="O28" s="27"/>
      <c r="P28" s="27"/>
      <c r="Q28" s="27">
        <v>100</v>
      </c>
      <c r="R28" s="27"/>
      <c r="S28" s="27"/>
      <c r="T28" s="27"/>
      <c r="U28" s="27">
        <v>201</v>
      </c>
      <c r="V28" s="27" t="s">
        <v>150</v>
      </c>
      <c r="W28" s="29" t="s">
        <v>151</v>
      </c>
      <c r="X28" s="29" t="s">
        <v>152</v>
      </c>
    </row>
    <row r="29" s="7" customFormat="1" ht="407" customHeight="1" spans="1:24">
      <c r="A29" s="27">
        <v>18</v>
      </c>
      <c r="B29" s="27" t="s">
        <v>33</v>
      </c>
      <c r="C29" s="27" t="s">
        <v>141</v>
      </c>
      <c r="D29" s="27" t="s">
        <v>153</v>
      </c>
      <c r="E29" s="27" t="s">
        <v>36</v>
      </c>
      <c r="F29" s="31" t="s">
        <v>154</v>
      </c>
      <c r="G29" s="29"/>
      <c r="H29" s="27" t="s">
        <v>155</v>
      </c>
      <c r="I29" s="30" t="s">
        <v>39</v>
      </c>
      <c r="J29" s="27" t="s">
        <v>40</v>
      </c>
      <c r="K29" s="27">
        <v>580</v>
      </c>
      <c r="L29" s="27">
        <v>360</v>
      </c>
      <c r="M29" s="27"/>
      <c r="N29" s="27"/>
      <c r="O29" s="27"/>
      <c r="P29" s="27"/>
      <c r="Q29" s="27">
        <v>110</v>
      </c>
      <c r="R29" s="27"/>
      <c r="S29" s="27"/>
      <c r="T29" s="27"/>
      <c r="U29" s="27">
        <v>110</v>
      </c>
      <c r="V29" s="29" t="s">
        <v>156</v>
      </c>
      <c r="W29" s="29" t="s">
        <v>157</v>
      </c>
      <c r="X29" s="29" t="s">
        <v>158</v>
      </c>
    </row>
    <row r="30" s="7" customFormat="1" ht="225.6" spans="1:24">
      <c r="A30" s="18" t="s">
        <v>159</v>
      </c>
      <c r="B30" s="18" t="s">
        <v>33</v>
      </c>
      <c r="C30" s="34" t="s">
        <v>160</v>
      </c>
      <c r="D30" s="30"/>
      <c r="E30" s="27"/>
      <c r="F30" s="31"/>
      <c r="G30" s="29"/>
      <c r="H30" s="27"/>
      <c r="I30" s="30"/>
      <c r="J30" s="27"/>
      <c r="K30" s="18">
        <f>K31</f>
        <v>130</v>
      </c>
      <c r="L30" s="27"/>
      <c r="M30" s="27"/>
      <c r="N30" s="27"/>
      <c r="O30" s="27"/>
      <c r="P30" s="27"/>
      <c r="Q30" s="18">
        <f>Q31</f>
        <v>130</v>
      </c>
      <c r="R30" s="27"/>
      <c r="S30" s="27"/>
      <c r="T30" s="27"/>
      <c r="U30" s="27"/>
      <c r="V30" s="29"/>
      <c r="W30" s="29"/>
      <c r="X30" s="29"/>
    </row>
    <row r="31" s="7" customFormat="1" ht="332" customHeight="1" spans="1:24">
      <c r="A31" s="30">
        <v>19</v>
      </c>
      <c r="B31" s="30" t="s">
        <v>33</v>
      </c>
      <c r="C31" s="30" t="s">
        <v>160</v>
      </c>
      <c r="D31" s="30" t="s">
        <v>161</v>
      </c>
      <c r="E31" s="27" t="s">
        <v>36</v>
      </c>
      <c r="F31" s="31" t="s">
        <v>162</v>
      </c>
      <c r="G31" s="29"/>
      <c r="H31" s="27" t="s">
        <v>163</v>
      </c>
      <c r="I31" s="30" t="s">
        <v>39</v>
      </c>
      <c r="J31" s="27" t="s">
        <v>164</v>
      </c>
      <c r="K31" s="27">
        <v>130</v>
      </c>
      <c r="L31" s="27"/>
      <c r="M31" s="27"/>
      <c r="N31" s="27"/>
      <c r="O31" s="27"/>
      <c r="P31" s="27"/>
      <c r="Q31" s="27">
        <v>130</v>
      </c>
      <c r="R31" s="27"/>
      <c r="S31" s="27"/>
      <c r="T31" s="27"/>
      <c r="U31" s="27"/>
      <c r="V31" s="29" t="s">
        <v>165</v>
      </c>
      <c r="W31" s="29" t="s">
        <v>166</v>
      </c>
      <c r="X31" s="31" t="s">
        <v>167</v>
      </c>
    </row>
    <row r="32" s="7" customFormat="1" ht="226" customHeight="1" spans="1:24">
      <c r="A32" s="18" t="s">
        <v>168</v>
      </c>
      <c r="B32" s="18" t="s">
        <v>33</v>
      </c>
      <c r="C32" s="34" t="s">
        <v>169</v>
      </c>
      <c r="D32" s="30"/>
      <c r="E32" s="27"/>
      <c r="F32" s="31"/>
      <c r="G32" s="29"/>
      <c r="H32" s="27"/>
      <c r="I32" s="30"/>
      <c r="J32" s="27"/>
      <c r="K32" s="18">
        <f t="shared" ref="K32:M32" si="8">K33+K34</f>
        <v>207</v>
      </c>
      <c r="L32" s="18">
        <f t="shared" si="8"/>
        <v>140</v>
      </c>
      <c r="M32" s="18">
        <f t="shared" si="8"/>
        <v>60</v>
      </c>
      <c r="N32" s="18"/>
      <c r="O32" s="18"/>
      <c r="P32" s="18"/>
      <c r="Q32" s="18"/>
      <c r="R32" s="18"/>
      <c r="S32" s="18"/>
      <c r="T32" s="18"/>
      <c r="U32" s="18">
        <f>U33+U34</f>
        <v>7</v>
      </c>
      <c r="V32" s="18"/>
      <c r="W32" s="29"/>
      <c r="X32" s="31"/>
    </row>
    <row r="33" s="7" customFormat="1" ht="374" customHeight="1" spans="1:24">
      <c r="A33" s="30">
        <v>20</v>
      </c>
      <c r="B33" s="30" t="s">
        <v>33</v>
      </c>
      <c r="C33" s="30" t="s">
        <v>169</v>
      </c>
      <c r="D33" s="30" t="s">
        <v>170</v>
      </c>
      <c r="E33" s="30" t="s">
        <v>36</v>
      </c>
      <c r="F33" s="33" t="s">
        <v>171</v>
      </c>
      <c r="G33" s="30"/>
      <c r="H33" s="30" t="s">
        <v>172</v>
      </c>
      <c r="I33" s="30" t="s">
        <v>39</v>
      </c>
      <c r="J33" s="30" t="s">
        <v>89</v>
      </c>
      <c r="K33" s="30">
        <v>100</v>
      </c>
      <c r="L33" s="30">
        <v>70</v>
      </c>
      <c r="M33" s="30">
        <v>30</v>
      </c>
      <c r="N33" s="30"/>
      <c r="O33" s="30"/>
      <c r="P33" s="30"/>
      <c r="Q33" s="30"/>
      <c r="R33" s="30"/>
      <c r="S33" s="27"/>
      <c r="T33" s="27"/>
      <c r="U33" s="27"/>
      <c r="V33" s="29" t="s">
        <v>173</v>
      </c>
      <c r="W33" s="29" t="s">
        <v>174</v>
      </c>
      <c r="X33" s="29" t="s">
        <v>175</v>
      </c>
    </row>
    <row r="34" s="7" customFormat="1" ht="330" customHeight="1" spans="1:24">
      <c r="A34" s="30">
        <v>21</v>
      </c>
      <c r="B34" s="30" t="s">
        <v>33</v>
      </c>
      <c r="C34" s="30" t="s">
        <v>169</v>
      </c>
      <c r="D34" s="30" t="s">
        <v>176</v>
      </c>
      <c r="E34" s="30" t="s">
        <v>36</v>
      </c>
      <c r="F34" s="31" t="s">
        <v>177</v>
      </c>
      <c r="G34" s="29"/>
      <c r="H34" s="27" t="s">
        <v>178</v>
      </c>
      <c r="I34" s="30" t="s">
        <v>39</v>
      </c>
      <c r="J34" s="27" t="s">
        <v>102</v>
      </c>
      <c r="K34" s="27">
        <v>107</v>
      </c>
      <c r="L34" s="27">
        <v>70</v>
      </c>
      <c r="M34" s="27">
        <v>30</v>
      </c>
      <c r="N34" s="27"/>
      <c r="O34" s="27"/>
      <c r="P34" s="27"/>
      <c r="Q34" s="27"/>
      <c r="R34" s="27"/>
      <c r="S34" s="27"/>
      <c r="T34" s="27"/>
      <c r="U34" s="27">
        <v>7</v>
      </c>
      <c r="V34" s="29" t="s">
        <v>179</v>
      </c>
      <c r="W34" s="29" t="s">
        <v>180</v>
      </c>
      <c r="X34" s="31" t="s">
        <v>181</v>
      </c>
    </row>
    <row r="35" s="6" customFormat="1" ht="169.2" spans="1:24">
      <c r="A35" s="18" t="s">
        <v>182</v>
      </c>
      <c r="B35" s="18" t="s">
        <v>33</v>
      </c>
      <c r="C35" s="34" t="s">
        <v>183</v>
      </c>
      <c r="D35" s="30"/>
      <c r="E35" s="34"/>
      <c r="F35" s="31"/>
      <c r="G35" s="35"/>
      <c r="H35" s="34"/>
      <c r="I35" s="34"/>
      <c r="J35" s="34"/>
      <c r="K35" s="34">
        <v>436</v>
      </c>
      <c r="L35" s="34">
        <v>341</v>
      </c>
      <c r="M35" s="34">
        <v>95</v>
      </c>
      <c r="N35" s="34"/>
      <c r="O35" s="34"/>
      <c r="P35" s="34"/>
      <c r="Q35" s="34"/>
      <c r="R35" s="34"/>
      <c r="S35" s="34"/>
      <c r="T35" s="34"/>
      <c r="U35" s="34"/>
      <c r="V35" s="34"/>
      <c r="W35" s="38"/>
      <c r="X35" s="38"/>
    </row>
    <row r="36" s="7" customFormat="1" ht="409.5" spans="1:24">
      <c r="A36" s="27">
        <v>22</v>
      </c>
      <c r="B36" s="27" t="s">
        <v>33</v>
      </c>
      <c r="C36" s="30" t="s">
        <v>183</v>
      </c>
      <c r="D36" s="30" t="s">
        <v>184</v>
      </c>
      <c r="E36" s="30" t="s">
        <v>36</v>
      </c>
      <c r="F36" s="31" t="s">
        <v>185</v>
      </c>
      <c r="G36" s="32" t="s">
        <v>186</v>
      </c>
      <c r="H36" s="27" t="s">
        <v>121</v>
      </c>
      <c r="I36" s="30" t="s">
        <v>122</v>
      </c>
      <c r="J36" s="30" t="s">
        <v>187</v>
      </c>
      <c r="K36" s="30">
        <v>436</v>
      </c>
      <c r="L36" s="30">
        <v>341</v>
      </c>
      <c r="M36" s="30">
        <v>95</v>
      </c>
      <c r="N36" s="30"/>
      <c r="O36" s="30"/>
      <c r="P36" s="30"/>
      <c r="Q36" s="30"/>
      <c r="R36" s="30"/>
      <c r="S36" s="30"/>
      <c r="T36" s="30"/>
      <c r="U36" s="30"/>
      <c r="V36" s="30" t="s">
        <v>188</v>
      </c>
      <c r="W36" s="33" t="s">
        <v>189</v>
      </c>
      <c r="X36" s="33" t="s">
        <v>190</v>
      </c>
    </row>
    <row r="37" s="8" customFormat="1" ht="48" customHeight="1" spans="1:24">
      <c r="A37" s="20" t="s">
        <v>191</v>
      </c>
      <c r="B37" s="20" t="s">
        <v>192</v>
      </c>
      <c r="C37" s="20"/>
      <c r="D37" s="20"/>
      <c r="E37" s="36"/>
      <c r="F37" s="31"/>
      <c r="G37" s="37"/>
      <c r="H37" s="20"/>
      <c r="I37" s="36"/>
      <c r="J37" s="36"/>
      <c r="K37" s="36">
        <f>K38+K40</f>
        <v>1092</v>
      </c>
      <c r="L37" s="36"/>
      <c r="M37" s="36">
        <f>M38+M40</f>
        <v>642</v>
      </c>
      <c r="N37" s="36"/>
      <c r="O37" s="36"/>
      <c r="P37" s="36"/>
      <c r="Q37" s="36"/>
      <c r="R37" s="36"/>
      <c r="S37" s="36"/>
      <c r="T37" s="36"/>
      <c r="U37" s="36">
        <f>U38+U40</f>
        <v>450</v>
      </c>
      <c r="V37" s="36"/>
      <c r="W37" s="64"/>
      <c r="X37" s="65"/>
    </row>
    <row r="38" s="6" customFormat="1" ht="112.8" spans="1:24">
      <c r="A38" s="18" t="s">
        <v>32</v>
      </c>
      <c r="B38" s="18" t="s">
        <v>193</v>
      </c>
      <c r="C38" s="18" t="s">
        <v>194</v>
      </c>
      <c r="D38" s="18"/>
      <c r="E38" s="34"/>
      <c r="F38" s="31"/>
      <c r="G38" s="35"/>
      <c r="H38" s="18"/>
      <c r="I38" s="34"/>
      <c r="J38" s="34"/>
      <c r="K38" s="34">
        <v>642</v>
      </c>
      <c r="L38" s="34"/>
      <c r="M38" s="34">
        <v>642</v>
      </c>
      <c r="N38" s="34"/>
      <c r="O38" s="34"/>
      <c r="P38" s="34"/>
      <c r="Q38" s="34"/>
      <c r="R38" s="34"/>
      <c r="S38" s="34"/>
      <c r="T38" s="34"/>
      <c r="U38" s="34"/>
      <c r="V38" s="34"/>
      <c r="W38" s="38"/>
      <c r="X38" s="66"/>
    </row>
    <row r="39" s="7" customFormat="1" ht="366" customHeight="1" spans="1:24">
      <c r="A39" s="27">
        <v>23</v>
      </c>
      <c r="B39" s="27" t="s">
        <v>193</v>
      </c>
      <c r="C39" s="30" t="s">
        <v>194</v>
      </c>
      <c r="D39" s="30" t="s">
        <v>195</v>
      </c>
      <c r="E39" s="30" t="s">
        <v>36</v>
      </c>
      <c r="F39" s="31" t="s">
        <v>196</v>
      </c>
      <c r="G39" s="33" t="s">
        <v>197</v>
      </c>
      <c r="H39" s="27" t="s">
        <v>121</v>
      </c>
      <c r="I39" s="30" t="s">
        <v>122</v>
      </c>
      <c r="J39" s="30" t="s">
        <v>123</v>
      </c>
      <c r="K39" s="28">
        <v>642</v>
      </c>
      <c r="L39" s="28"/>
      <c r="M39" s="28">
        <v>642</v>
      </c>
      <c r="N39" s="28"/>
      <c r="O39" s="28"/>
      <c r="P39" s="28"/>
      <c r="Q39" s="28"/>
      <c r="R39" s="28"/>
      <c r="S39" s="28"/>
      <c r="T39" s="57"/>
      <c r="U39" s="57"/>
      <c r="V39" s="57" t="s">
        <v>198</v>
      </c>
      <c r="W39" s="33" t="s">
        <v>199</v>
      </c>
      <c r="X39" s="33" t="s">
        <v>200</v>
      </c>
    </row>
    <row r="40" s="6" customFormat="1" ht="141" spans="1:24">
      <c r="A40" s="18" t="s">
        <v>127</v>
      </c>
      <c r="B40" s="18" t="s">
        <v>193</v>
      </c>
      <c r="C40" s="34" t="s">
        <v>201</v>
      </c>
      <c r="D40" s="34"/>
      <c r="E40" s="34"/>
      <c r="F40" s="31"/>
      <c r="G40" s="38"/>
      <c r="H40" s="18"/>
      <c r="I40" s="55"/>
      <c r="J40" s="34"/>
      <c r="K40" s="25">
        <v>450</v>
      </c>
      <c r="L40" s="25"/>
      <c r="M40" s="25"/>
      <c r="N40" s="25"/>
      <c r="O40" s="25"/>
      <c r="P40" s="25"/>
      <c r="Q40" s="25"/>
      <c r="R40" s="25"/>
      <c r="S40" s="25"/>
      <c r="T40" s="25"/>
      <c r="U40" s="25">
        <v>450</v>
      </c>
      <c r="V40" s="55"/>
      <c r="W40" s="38"/>
      <c r="X40" s="66"/>
    </row>
    <row r="41" s="7" customFormat="1" ht="350" customHeight="1" spans="1:24">
      <c r="A41" s="27">
        <v>24</v>
      </c>
      <c r="B41" s="27" t="s">
        <v>193</v>
      </c>
      <c r="C41" s="30" t="s">
        <v>201</v>
      </c>
      <c r="D41" s="30" t="s">
        <v>202</v>
      </c>
      <c r="E41" s="30" t="s">
        <v>36</v>
      </c>
      <c r="F41" s="31" t="s">
        <v>203</v>
      </c>
      <c r="G41" s="33" t="s">
        <v>204</v>
      </c>
      <c r="H41" s="27" t="s">
        <v>121</v>
      </c>
      <c r="I41" s="30" t="s">
        <v>122</v>
      </c>
      <c r="J41" s="30" t="s">
        <v>123</v>
      </c>
      <c r="K41" s="30">
        <v>450</v>
      </c>
      <c r="L41" s="30"/>
      <c r="M41" s="30"/>
      <c r="N41" s="30"/>
      <c r="O41" s="30"/>
      <c r="P41" s="30"/>
      <c r="Q41" s="30"/>
      <c r="R41" s="30"/>
      <c r="S41" s="30"/>
      <c r="T41" s="30"/>
      <c r="U41" s="30">
        <v>450</v>
      </c>
      <c r="V41" s="30" t="s">
        <v>205</v>
      </c>
      <c r="W41" s="33" t="s">
        <v>206</v>
      </c>
      <c r="X41" s="33" t="s">
        <v>207</v>
      </c>
    </row>
    <row r="42" s="8" customFormat="1" ht="52" customHeight="1" spans="1:24">
      <c r="A42" s="20" t="s">
        <v>208</v>
      </c>
      <c r="B42" s="20" t="s">
        <v>209</v>
      </c>
      <c r="C42" s="20"/>
      <c r="D42" s="20"/>
      <c r="E42" s="20"/>
      <c r="F42" s="31"/>
      <c r="G42" s="23"/>
      <c r="H42" s="20"/>
      <c r="I42" s="20"/>
      <c r="J42" s="20"/>
      <c r="K42" s="20">
        <f t="shared" ref="K42:M42" si="9">K43+K50</f>
        <v>13415</v>
      </c>
      <c r="L42" s="20">
        <f t="shared" si="9"/>
        <v>1668</v>
      </c>
      <c r="M42" s="20">
        <f t="shared" si="9"/>
        <v>607</v>
      </c>
      <c r="N42" s="20"/>
      <c r="O42" s="20"/>
      <c r="P42" s="20"/>
      <c r="Q42" s="20">
        <f t="shared" ref="O42:U42" si="10">Q43+Q50</f>
        <v>1860</v>
      </c>
      <c r="R42" s="20"/>
      <c r="S42" s="20"/>
      <c r="T42" s="20">
        <f t="shared" si="10"/>
        <v>7405</v>
      </c>
      <c r="U42" s="20">
        <f t="shared" si="10"/>
        <v>1875</v>
      </c>
      <c r="V42" s="20"/>
      <c r="W42" s="23"/>
      <c r="X42" s="23"/>
    </row>
    <row r="43" s="6" customFormat="1" ht="169.2" spans="1:24">
      <c r="A43" s="18" t="s">
        <v>32</v>
      </c>
      <c r="B43" s="18" t="s">
        <v>210</v>
      </c>
      <c r="C43" s="18" t="s">
        <v>211</v>
      </c>
      <c r="D43" s="18"/>
      <c r="E43" s="18"/>
      <c r="F43" s="31"/>
      <c r="G43" s="26"/>
      <c r="H43" s="18"/>
      <c r="I43" s="18"/>
      <c r="J43" s="18"/>
      <c r="K43" s="18">
        <f t="shared" ref="K43:M43" si="11">K44+K45+K46+K47+K48+K49</f>
        <v>9177</v>
      </c>
      <c r="L43" s="18">
        <f t="shared" si="11"/>
        <v>375</v>
      </c>
      <c r="M43" s="18"/>
      <c r="N43" s="18"/>
      <c r="O43" s="18"/>
      <c r="P43" s="18"/>
      <c r="Q43" s="18">
        <f t="shared" ref="O43:U43" si="12">Q44+Q45+Q46+Q47+Q48+Q49</f>
        <v>1180</v>
      </c>
      <c r="R43" s="18"/>
      <c r="S43" s="18"/>
      <c r="T43" s="18">
        <f t="shared" si="12"/>
        <v>7405</v>
      </c>
      <c r="U43" s="18">
        <f t="shared" si="12"/>
        <v>217</v>
      </c>
      <c r="V43" s="18"/>
      <c r="W43" s="26"/>
      <c r="X43" s="26"/>
    </row>
    <row r="44" s="6" customFormat="1" ht="316" customHeight="1" spans="1:24">
      <c r="A44" s="27">
        <v>25</v>
      </c>
      <c r="B44" s="30" t="s">
        <v>210</v>
      </c>
      <c r="C44" s="27" t="s">
        <v>211</v>
      </c>
      <c r="D44" s="27" t="s">
        <v>212</v>
      </c>
      <c r="E44" s="30"/>
      <c r="F44" s="29" t="s">
        <v>213</v>
      </c>
      <c r="G44" s="32"/>
      <c r="H44" s="30" t="s">
        <v>214</v>
      </c>
      <c r="I44" s="30" t="s">
        <v>39</v>
      </c>
      <c r="J44" s="56" t="s">
        <v>215</v>
      </c>
      <c r="K44" s="30">
        <v>129</v>
      </c>
      <c r="L44" s="30">
        <v>85</v>
      </c>
      <c r="M44" s="30"/>
      <c r="N44" s="30"/>
      <c r="O44" s="30"/>
      <c r="P44" s="30"/>
      <c r="Q44" s="30"/>
      <c r="R44" s="30"/>
      <c r="S44" s="30"/>
      <c r="T44" s="30"/>
      <c r="U44" s="30">
        <v>44</v>
      </c>
      <c r="V44" s="29" t="s">
        <v>216</v>
      </c>
      <c r="W44" s="29" t="s">
        <v>217</v>
      </c>
      <c r="X44" s="29" t="s">
        <v>218</v>
      </c>
    </row>
    <row r="45" s="7" customFormat="1" ht="340" customHeight="1" spans="1:24">
      <c r="A45" s="30">
        <v>26</v>
      </c>
      <c r="B45" s="30" t="s">
        <v>210</v>
      </c>
      <c r="C45" s="27" t="s">
        <v>211</v>
      </c>
      <c r="D45" s="27" t="s">
        <v>219</v>
      </c>
      <c r="E45" s="27" t="s">
        <v>36</v>
      </c>
      <c r="F45" s="29" t="s">
        <v>220</v>
      </c>
      <c r="G45" s="29"/>
      <c r="H45" s="27" t="s">
        <v>221</v>
      </c>
      <c r="I45" s="27" t="s">
        <v>222</v>
      </c>
      <c r="J45" s="27" t="s">
        <v>40</v>
      </c>
      <c r="K45" s="27">
        <v>110</v>
      </c>
      <c r="L45" s="27"/>
      <c r="M45" s="27"/>
      <c r="N45" s="27"/>
      <c r="O45" s="27"/>
      <c r="P45" s="27"/>
      <c r="Q45" s="27">
        <v>80</v>
      </c>
      <c r="R45" s="27"/>
      <c r="S45" s="27"/>
      <c r="T45" s="27"/>
      <c r="U45" s="27">
        <v>30</v>
      </c>
      <c r="V45" s="29" t="s">
        <v>223</v>
      </c>
      <c r="W45" s="29" t="s">
        <v>224</v>
      </c>
      <c r="X45" s="29" t="s">
        <v>225</v>
      </c>
    </row>
    <row r="46" s="7" customFormat="1" ht="396" customHeight="1" spans="1:24">
      <c r="A46" s="30">
        <v>27</v>
      </c>
      <c r="B46" s="30" t="s">
        <v>210</v>
      </c>
      <c r="C46" s="27" t="s">
        <v>211</v>
      </c>
      <c r="D46" s="27" t="s">
        <v>226</v>
      </c>
      <c r="E46" s="27" t="s">
        <v>36</v>
      </c>
      <c r="F46" s="31" t="s">
        <v>227</v>
      </c>
      <c r="G46" s="29"/>
      <c r="H46" s="27" t="s">
        <v>228</v>
      </c>
      <c r="I46" s="27" t="s">
        <v>222</v>
      </c>
      <c r="J46" s="27" t="s">
        <v>40</v>
      </c>
      <c r="K46" s="27">
        <v>400</v>
      </c>
      <c r="L46" s="27">
        <v>290</v>
      </c>
      <c r="M46" s="27"/>
      <c r="N46" s="27"/>
      <c r="O46" s="27"/>
      <c r="P46" s="27"/>
      <c r="Q46" s="27"/>
      <c r="R46" s="27"/>
      <c r="S46" s="27"/>
      <c r="T46" s="27"/>
      <c r="U46" s="27">
        <v>110</v>
      </c>
      <c r="V46" s="29" t="s">
        <v>229</v>
      </c>
      <c r="W46" s="29" t="s">
        <v>230</v>
      </c>
      <c r="X46" s="29" t="s">
        <v>231</v>
      </c>
    </row>
    <row r="47" s="7" customFormat="1" ht="288" customHeight="1" spans="1:24">
      <c r="A47" s="30">
        <v>28</v>
      </c>
      <c r="B47" s="30" t="s">
        <v>210</v>
      </c>
      <c r="C47" s="39" t="s">
        <v>211</v>
      </c>
      <c r="D47" s="39" t="s">
        <v>232</v>
      </c>
      <c r="E47" s="27" t="s">
        <v>36</v>
      </c>
      <c r="F47" s="31" t="s">
        <v>233</v>
      </c>
      <c r="G47" s="31"/>
      <c r="H47" s="30" t="s">
        <v>234</v>
      </c>
      <c r="I47" s="30" t="s">
        <v>60</v>
      </c>
      <c r="J47" s="30" t="s">
        <v>89</v>
      </c>
      <c r="K47" s="30">
        <v>133</v>
      </c>
      <c r="L47" s="30"/>
      <c r="M47" s="30"/>
      <c r="N47" s="30"/>
      <c r="O47" s="30"/>
      <c r="P47" s="30"/>
      <c r="Q47" s="30">
        <v>100</v>
      </c>
      <c r="R47" s="30"/>
      <c r="S47" s="30"/>
      <c r="T47" s="30"/>
      <c r="U47" s="30">
        <v>33</v>
      </c>
      <c r="V47" s="30" t="s">
        <v>235</v>
      </c>
      <c r="W47" s="29" t="s">
        <v>236</v>
      </c>
      <c r="X47" s="33" t="s">
        <v>237</v>
      </c>
    </row>
    <row r="48" s="7" customFormat="1" ht="296" customHeight="1" spans="1:24">
      <c r="A48" s="30">
        <v>29</v>
      </c>
      <c r="B48" s="30" t="s">
        <v>210</v>
      </c>
      <c r="C48" s="27" t="s">
        <v>211</v>
      </c>
      <c r="D48" s="27" t="s">
        <v>238</v>
      </c>
      <c r="E48" s="27" t="s">
        <v>36</v>
      </c>
      <c r="F48" s="29" t="s">
        <v>239</v>
      </c>
      <c r="G48" s="29"/>
      <c r="H48" s="27" t="s">
        <v>240</v>
      </c>
      <c r="I48" s="57" t="s">
        <v>39</v>
      </c>
      <c r="J48" s="57" t="s">
        <v>241</v>
      </c>
      <c r="K48" s="27">
        <v>1305</v>
      </c>
      <c r="L48" s="27"/>
      <c r="M48" s="27"/>
      <c r="N48" s="27"/>
      <c r="O48" s="27"/>
      <c r="P48" s="27"/>
      <c r="Q48" s="27"/>
      <c r="R48" s="27"/>
      <c r="S48" s="27"/>
      <c r="T48" s="27">
        <v>1305</v>
      </c>
      <c r="U48" s="27"/>
      <c r="V48" s="27" t="s">
        <v>242</v>
      </c>
      <c r="W48" s="29" t="s">
        <v>243</v>
      </c>
      <c r="X48" s="29" t="s">
        <v>244</v>
      </c>
    </row>
    <row r="49" s="7" customFormat="1" ht="308" customHeight="1" spans="1:24">
      <c r="A49" s="30">
        <v>30</v>
      </c>
      <c r="B49" s="30" t="s">
        <v>210</v>
      </c>
      <c r="C49" s="27" t="s">
        <v>211</v>
      </c>
      <c r="D49" s="27" t="s">
        <v>245</v>
      </c>
      <c r="E49" s="27" t="s">
        <v>36</v>
      </c>
      <c r="F49" s="40" t="s">
        <v>246</v>
      </c>
      <c r="G49" s="29"/>
      <c r="H49" s="27" t="s">
        <v>247</v>
      </c>
      <c r="I49" s="57" t="s">
        <v>39</v>
      </c>
      <c r="J49" s="57" t="s">
        <v>241</v>
      </c>
      <c r="K49" s="27">
        <v>7100</v>
      </c>
      <c r="L49" s="27"/>
      <c r="M49" s="27"/>
      <c r="N49" s="27"/>
      <c r="O49" s="27"/>
      <c r="P49" s="27"/>
      <c r="Q49" s="27">
        <v>1000</v>
      </c>
      <c r="R49" s="27"/>
      <c r="S49" s="27"/>
      <c r="T49" s="27">
        <v>6100</v>
      </c>
      <c r="U49" s="27"/>
      <c r="V49" s="27" t="s">
        <v>248</v>
      </c>
      <c r="W49" s="29" t="s">
        <v>249</v>
      </c>
      <c r="X49" s="29" t="s">
        <v>250</v>
      </c>
    </row>
    <row r="50" s="6" customFormat="1" ht="169.2" spans="1:24">
      <c r="A50" s="18" t="s">
        <v>127</v>
      </c>
      <c r="B50" s="18" t="s">
        <v>210</v>
      </c>
      <c r="C50" s="34" t="s">
        <v>251</v>
      </c>
      <c r="D50" s="18"/>
      <c r="E50" s="18"/>
      <c r="F50" s="26"/>
      <c r="G50" s="26"/>
      <c r="H50" s="18"/>
      <c r="I50" s="18"/>
      <c r="J50" s="18"/>
      <c r="K50" s="18">
        <f t="shared" ref="K50:M50" si="13">K51+K52+K53+K54+K55+K56+K57</f>
        <v>4238</v>
      </c>
      <c r="L50" s="18">
        <f t="shared" si="13"/>
        <v>1293</v>
      </c>
      <c r="M50" s="18">
        <f t="shared" si="13"/>
        <v>607</v>
      </c>
      <c r="N50" s="18"/>
      <c r="O50" s="18"/>
      <c r="P50" s="18"/>
      <c r="Q50" s="18">
        <f>Q51+Q52+Q53+Q54+Q55+Q56+Q57</f>
        <v>680</v>
      </c>
      <c r="R50" s="18"/>
      <c r="S50" s="18"/>
      <c r="T50" s="18"/>
      <c r="U50" s="18">
        <f>U51+U52+U53+U54+U55+U56+U57</f>
        <v>1658</v>
      </c>
      <c r="V50" s="18"/>
      <c r="W50" s="26"/>
      <c r="X50" s="26"/>
    </row>
    <row r="51" s="7" customFormat="1" ht="407" customHeight="1" spans="1:24">
      <c r="A51" s="30">
        <v>31</v>
      </c>
      <c r="B51" s="30" t="s">
        <v>210</v>
      </c>
      <c r="C51" s="30" t="s">
        <v>251</v>
      </c>
      <c r="D51" s="39" t="s">
        <v>252</v>
      </c>
      <c r="E51" s="30" t="s">
        <v>36</v>
      </c>
      <c r="F51" s="29" t="s">
        <v>253</v>
      </c>
      <c r="G51" s="32"/>
      <c r="H51" s="30" t="s">
        <v>81</v>
      </c>
      <c r="I51" s="30" t="s">
        <v>60</v>
      </c>
      <c r="J51" s="30" t="s">
        <v>215</v>
      </c>
      <c r="K51" s="30">
        <v>910</v>
      </c>
      <c r="L51" s="30"/>
      <c r="M51" s="30"/>
      <c r="N51" s="30"/>
      <c r="O51" s="30"/>
      <c r="P51" s="30"/>
      <c r="Q51" s="30">
        <v>260</v>
      </c>
      <c r="R51" s="30"/>
      <c r="S51" s="30"/>
      <c r="T51" s="30"/>
      <c r="U51" s="30">
        <v>650</v>
      </c>
      <c r="V51" s="30" t="s">
        <v>254</v>
      </c>
      <c r="W51" s="29" t="s">
        <v>255</v>
      </c>
      <c r="X51" s="29" t="s">
        <v>256</v>
      </c>
    </row>
    <row r="52" s="7" customFormat="1" ht="346" customHeight="1" spans="1:24">
      <c r="A52" s="30">
        <v>32</v>
      </c>
      <c r="B52" s="30" t="s">
        <v>210</v>
      </c>
      <c r="C52" s="30" t="s">
        <v>251</v>
      </c>
      <c r="D52" s="39" t="s">
        <v>257</v>
      </c>
      <c r="E52" s="30" t="s">
        <v>36</v>
      </c>
      <c r="F52" s="29" t="s">
        <v>258</v>
      </c>
      <c r="G52" s="32"/>
      <c r="H52" s="30" t="s">
        <v>214</v>
      </c>
      <c r="I52" s="30" t="s">
        <v>60</v>
      </c>
      <c r="J52" s="30" t="s">
        <v>215</v>
      </c>
      <c r="K52" s="30">
        <v>743</v>
      </c>
      <c r="L52" s="30">
        <v>500</v>
      </c>
      <c r="M52" s="30">
        <v>100</v>
      </c>
      <c r="N52" s="30"/>
      <c r="O52" s="30"/>
      <c r="P52" s="30"/>
      <c r="Q52" s="30"/>
      <c r="R52" s="30"/>
      <c r="S52" s="30"/>
      <c r="T52" s="30"/>
      <c r="U52" s="30">
        <v>143</v>
      </c>
      <c r="V52" s="29" t="s">
        <v>259</v>
      </c>
      <c r="W52" s="29" t="s">
        <v>260</v>
      </c>
      <c r="X52" s="29" t="s">
        <v>261</v>
      </c>
    </row>
    <row r="53" s="7" customFormat="1" ht="409" customHeight="1" spans="1:24">
      <c r="A53" s="30">
        <v>33</v>
      </c>
      <c r="B53" s="30" t="s">
        <v>210</v>
      </c>
      <c r="C53" s="30" t="s">
        <v>251</v>
      </c>
      <c r="D53" s="27" t="s">
        <v>262</v>
      </c>
      <c r="E53" s="27" t="s">
        <v>36</v>
      </c>
      <c r="F53" s="29" t="s">
        <v>263</v>
      </c>
      <c r="G53" s="41"/>
      <c r="H53" s="27" t="s">
        <v>155</v>
      </c>
      <c r="I53" s="27" t="s">
        <v>222</v>
      </c>
      <c r="J53" s="27" t="s">
        <v>40</v>
      </c>
      <c r="K53" s="27">
        <v>508</v>
      </c>
      <c r="L53" s="27">
        <v>200</v>
      </c>
      <c r="M53" s="27"/>
      <c r="N53" s="27"/>
      <c r="O53" s="27"/>
      <c r="P53" s="27"/>
      <c r="Q53" s="27">
        <v>70</v>
      </c>
      <c r="R53" s="27"/>
      <c r="S53" s="27"/>
      <c r="T53" s="27"/>
      <c r="U53" s="27">
        <v>238</v>
      </c>
      <c r="V53" s="27" t="s">
        <v>156</v>
      </c>
      <c r="W53" s="29" t="s">
        <v>264</v>
      </c>
      <c r="X53" s="29" t="s">
        <v>265</v>
      </c>
    </row>
    <row r="54" s="7" customFormat="1" ht="306" customHeight="1" spans="1:24">
      <c r="A54" s="30">
        <v>34</v>
      </c>
      <c r="B54" s="30" t="s">
        <v>210</v>
      </c>
      <c r="C54" s="30" t="s">
        <v>251</v>
      </c>
      <c r="D54" s="30" t="s">
        <v>266</v>
      </c>
      <c r="E54" s="27" t="s">
        <v>36</v>
      </c>
      <c r="F54" s="29" t="s">
        <v>267</v>
      </c>
      <c r="G54" s="42"/>
      <c r="H54" s="27" t="s">
        <v>155</v>
      </c>
      <c r="I54" s="27" t="s">
        <v>222</v>
      </c>
      <c r="J54" s="27" t="s">
        <v>40</v>
      </c>
      <c r="K54" s="54">
        <v>505</v>
      </c>
      <c r="L54" s="30">
        <v>190</v>
      </c>
      <c r="M54" s="30">
        <v>150</v>
      </c>
      <c r="N54" s="54"/>
      <c r="O54" s="54"/>
      <c r="P54" s="54"/>
      <c r="Q54" s="30"/>
      <c r="R54" s="54"/>
      <c r="S54" s="54"/>
      <c r="T54" s="27"/>
      <c r="U54" s="30">
        <v>165</v>
      </c>
      <c r="V54" s="27" t="s">
        <v>156</v>
      </c>
      <c r="W54" s="29" t="s">
        <v>268</v>
      </c>
      <c r="X54" s="29" t="s">
        <v>269</v>
      </c>
    </row>
    <row r="55" s="7" customFormat="1" ht="407" customHeight="1" spans="1:24">
      <c r="A55" s="30">
        <v>35</v>
      </c>
      <c r="B55" s="30" t="s">
        <v>210</v>
      </c>
      <c r="C55" s="30" t="s">
        <v>251</v>
      </c>
      <c r="D55" s="27" t="s">
        <v>270</v>
      </c>
      <c r="E55" s="27" t="s">
        <v>36</v>
      </c>
      <c r="F55" s="29" t="s">
        <v>271</v>
      </c>
      <c r="G55" s="32"/>
      <c r="H55" s="30" t="s">
        <v>108</v>
      </c>
      <c r="I55" s="30" t="s">
        <v>60</v>
      </c>
      <c r="J55" s="30" t="s">
        <v>102</v>
      </c>
      <c r="K55" s="54">
        <v>516</v>
      </c>
      <c r="L55" s="30">
        <v>100</v>
      </c>
      <c r="M55" s="30">
        <v>80</v>
      </c>
      <c r="N55" s="54"/>
      <c r="O55" s="54"/>
      <c r="P55" s="54"/>
      <c r="Q55" s="30">
        <v>100</v>
      </c>
      <c r="R55" s="54"/>
      <c r="S55" s="54"/>
      <c r="T55" s="30"/>
      <c r="U55" s="30">
        <v>236</v>
      </c>
      <c r="V55" s="40" t="s">
        <v>272</v>
      </c>
      <c r="W55" s="40" t="s">
        <v>273</v>
      </c>
      <c r="X55" s="40" t="s">
        <v>274</v>
      </c>
    </row>
    <row r="56" s="7" customFormat="1" ht="407" customHeight="1" spans="1:24">
      <c r="A56" s="30">
        <v>36</v>
      </c>
      <c r="B56" s="30" t="s">
        <v>210</v>
      </c>
      <c r="C56" s="30" t="s">
        <v>251</v>
      </c>
      <c r="D56" s="27" t="s">
        <v>275</v>
      </c>
      <c r="E56" s="27" t="s">
        <v>36</v>
      </c>
      <c r="F56" s="29" t="s">
        <v>276</v>
      </c>
      <c r="G56" s="43"/>
      <c r="H56" s="44" t="s">
        <v>277</v>
      </c>
      <c r="I56" s="30" t="s">
        <v>60</v>
      </c>
      <c r="J56" s="30" t="s">
        <v>61</v>
      </c>
      <c r="K56" s="27">
        <v>700</v>
      </c>
      <c r="L56" s="27">
        <v>303</v>
      </c>
      <c r="M56" s="27">
        <v>277</v>
      </c>
      <c r="N56" s="52"/>
      <c r="O56" s="52"/>
      <c r="P56" s="52"/>
      <c r="Q56" s="27"/>
      <c r="R56" s="52"/>
      <c r="S56" s="52"/>
      <c r="T56" s="30"/>
      <c r="U56" s="30">
        <v>120</v>
      </c>
      <c r="V56" s="29" t="s">
        <v>278</v>
      </c>
      <c r="W56" s="29" t="s">
        <v>279</v>
      </c>
      <c r="X56" s="29" t="s">
        <v>280</v>
      </c>
    </row>
    <row r="57" s="7" customFormat="1" ht="380" customHeight="1" spans="1:24">
      <c r="A57" s="30">
        <v>37</v>
      </c>
      <c r="B57" s="30" t="s">
        <v>210</v>
      </c>
      <c r="C57" s="30" t="s">
        <v>251</v>
      </c>
      <c r="D57" s="30" t="s">
        <v>281</v>
      </c>
      <c r="E57" s="30" t="s">
        <v>36</v>
      </c>
      <c r="F57" s="32" t="s">
        <v>282</v>
      </c>
      <c r="G57" s="32"/>
      <c r="H57" s="30" t="s">
        <v>68</v>
      </c>
      <c r="I57" s="27" t="s">
        <v>60</v>
      </c>
      <c r="J57" s="30" t="s">
        <v>69</v>
      </c>
      <c r="K57" s="54">
        <v>356</v>
      </c>
      <c r="L57" s="30"/>
      <c r="M57" s="30"/>
      <c r="N57" s="54"/>
      <c r="O57" s="54"/>
      <c r="P57" s="54"/>
      <c r="Q57" s="30">
        <v>250</v>
      </c>
      <c r="R57" s="54"/>
      <c r="S57" s="54"/>
      <c r="T57" s="27"/>
      <c r="U57" s="30">
        <v>106</v>
      </c>
      <c r="V57" s="30" t="s">
        <v>70</v>
      </c>
      <c r="W57" s="33" t="s">
        <v>283</v>
      </c>
      <c r="X57" s="33" t="s">
        <v>284</v>
      </c>
    </row>
    <row r="58" s="8" customFormat="1" ht="50" customHeight="1" spans="1:24">
      <c r="A58" s="36" t="s">
        <v>285</v>
      </c>
      <c r="B58" s="45" t="s">
        <v>286</v>
      </c>
      <c r="C58" s="46"/>
      <c r="D58" s="47"/>
      <c r="E58" s="36"/>
      <c r="F58" s="37"/>
      <c r="G58" s="37"/>
      <c r="H58" s="36"/>
      <c r="I58" s="20"/>
      <c r="J58" s="36"/>
      <c r="K58" s="58">
        <f t="shared" ref="K58:M58" si="14">K59+K61</f>
        <v>250.1</v>
      </c>
      <c r="L58" s="58">
        <f t="shared" si="14"/>
        <v>80</v>
      </c>
      <c r="M58" s="58">
        <f t="shared" si="14"/>
        <v>70</v>
      </c>
      <c r="N58" s="58"/>
      <c r="O58" s="58"/>
      <c r="P58" s="58"/>
      <c r="Q58" s="58"/>
      <c r="R58" s="58"/>
      <c r="S58" s="58"/>
      <c r="T58" s="58"/>
      <c r="U58" s="58">
        <f>U59+U61</f>
        <v>100.1</v>
      </c>
      <c r="V58" s="58"/>
      <c r="W58" s="64"/>
      <c r="X58" s="67"/>
    </row>
    <row r="59" s="6" customFormat="1" ht="197.4" spans="1:24">
      <c r="A59" s="34" t="s">
        <v>32</v>
      </c>
      <c r="B59" s="34" t="s">
        <v>287</v>
      </c>
      <c r="C59" s="34" t="s">
        <v>288</v>
      </c>
      <c r="D59" s="34"/>
      <c r="E59" s="34"/>
      <c r="F59" s="35"/>
      <c r="G59" s="35"/>
      <c r="H59" s="34"/>
      <c r="I59" s="18"/>
      <c r="J59" s="34"/>
      <c r="K59" s="59">
        <v>150</v>
      </c>
      <c r="L59" s="34">
        <v>80</v>
      </c>
      <c r="M59" s="34">
        <v>70</v>
      </c>
      <c r="N59" s="59"/>
      <c r="O59" s="59"/>
      <c r="P59" s="59"/>
      <c r="Q59" s="59"/>
      <c r="R59" s="59"/>
      <c r="S59" s="59"/>
      <c r="T59" s="34"/>
      <c r="U59" s="34"/>
      <c r="V59" s="59"/>
      <c r="W59" s="38"/>
      <c r="X59" s="68"/>
    </row>
    <row r="60" s="7" customFormat="1" ht="407" customHeight="1" spans="1:24">
      <c r="A60" s="27">
        <v>38</v>
      </c>
      <c r="B60" s="30" t="s">
        <v>287</v>
      </c>
      <c r="C60" s="30" t="s">
        <v>288</v>
      </c>
      <c r="D60" s="30" t="s">
        <v>289</v>
      </c>
      <c r="E60" s="30" t="s">
        <v>36</v>
      </c>
      <c r="F60" s="33" t="s">
        <v>290</v>
      </c>
      <c r="G60" s="33" t="s">
        <v>291</v>
      </c>
      <c r="H60" s="27" t="s">
        <v>121</v>
      </c>
      <c r="I60" s="30" t="s">
        <v>122</v>
      </c>
      <c r="J60" s="30" t="s">
        <v>123</v>
      </c>
      <c r="K60" s="30">
        <v>150</v>
      </c>
      <c r="L60" s="30">
        <v>80</v>
      </c>
      <c r="M60" s="30">
        <v>70</v>
      </c>
      <c r="N60" s="30"/>
      <c r="O60" s="30"/>
      <c r="P60" s="30"/>
      <c r="Q60" s="30"/>
      <c r="R60" s="30"/>
      <c r="S60" s="30"/>
      <c r="T60" s="30"/>
      <c r="U60" s="30"/>
      <c r="V60" s="30" t="s">
        <v>292</v>
      </c>
      <c r="W60" s="33" t="s">
        <v>293</v>
      </c>
      <c r="X60" s="33" t="s">
        <v>294</v>
      </c>
    </row>
    <row r="61" s="6" customFormat="1" ht="197.4" spans="1:24">
      <c r="A61" s="18" t="s">
        <v>127</v>
      </c>
      <c r="B61" s="34" t="s">
        <v>287</v>
      </c>
      <c r="C61" s="34" t="s">
        <v>295</v>
      </c>
      <c r="D61" s="34"/>
      <c r="E61" s="34"/>
      <c r="F61" s="38"/>
      <c r="G61" s="38"/>
      <c r="H61" s="18"/>
      <c r="I61" s="34"/>
      <c r="J61" s="34"/>
      <c r="K61" s="34">
        <v>100.1</v>
      </c>
      <c r="L61" s="34"/>
      <c r="M61" s="34"/>
      <c r="N61" s="34"/>
      <c r="O61" s="34"/>
      <c r="P61" s="34"/>
      <c r="Q61" s="34"/>
      <c r="R61" s="34"/>
      <c r="S61" s="34"/>
      <c r="T61" s="34"/>
      <c r="U61" s="34">
        <v>100.1</v>
      </c>
      <c r="V61" s="34"/>
      <c r="W61" s="38"/>
      <c r="X61" s="38"/>
    </row>
    <row r="62" s="7" customFormat="1" ht="366.6" spans="1:24">
      <c r="A62" s="27">
        <v>39</v>
      </c>
      <c r="B62" s="30" t="s">
        <v>287</v>
      </c>
      <c r="C62" s="30" t="s">
        <v>295</v>
      </c>
      <c r="D62" s="30" t="s">
        <v>296</v>
      </c>
      <c r="E62" s="30" t="s">
        <v>36</v>
      </c>
      <c r="F62" s="33" t="s">
        <v>297</v>
      </c>
      <c r="G62" s="33" t="s">
        <v>298</v>
      </c>
      <c r="H62" s="27" t="s">
        <v>121</v>
      </c>
      <c r="I62" s="30" t="s">
        <v>122</v>
      </c>
      <c r="J62" s="30" t="s">
        <v>123</v>
      </c>
      <c r="K62" s="30">
        <v>100.1</v>
      </c>
      <c r="L62" s="30"/>
      <c r="M62" s="30"/>
      <c r="N62" s="30"/>
      <c r="O62" s="30"/>
      <c r="P62" s="30"/>
      <c r="Q62" s="30"/>
      <c r="R62" s="30"/>
      <c r="S62" s="30"/>
      <c r="T62" s="30"/>
      <c r="U62" s="30">
        <v>100.1</v>
      </c>
      <c r="V62" s="30" t="s">
        <v>299</v>
      </c>
      <c r="W62" s="33" t="s">
        <v>300</v>
      </c>
      <c r="X62" s="33" t="s">
        <v>301</v>
      </c>
    </row>
    <row r="63" s="9" customFormat="1" ht="25.8" spans="2:24">
      <c r="B63" s="48"/>
      <c r="D63" s="48"/>
      <c r="E63" s="48"/>
      <c r="H63" s="48"/>
      <c r="I63" s="48"/>
      <c r="J63" s="48"/>
      <c r="K63" s="48"/>
      <c r="L63" s="60"/>
      <c r="M63" s="60"/>
      <c r="N63" s="48"/>
      <c r="O63" s="48"/>
      <c r="P63" s="48"/>
      <c r="Q63" s="48"/>
      <c r="R63" s="48"/>
      <c r="S63" s="48"/>
      <c r="T63" s="60"/>
      <c r="U63" s="69"/>
      <c r="X63" s="70"/>
    </row>
    <row r="64" s="1" customFormat="1" spans="2:24">
      <c r="B64" s="10"/>
      <c r="D64" s="10"/>
      <c r="E64" s="10"/>
      <c r="H64" s="10"/>
      <c r="I64" s="10"/>
      <c r="J64" s="10"/>
      <c r="L64" s="11"/>
      <c r="M64" s="11"/>
      <c r="Q64" s="10"/>
      <c r="T64" s="11"/>
      <c r="U64" s="12"/>
      <c r="X64" s="13"/>
    </row>
  </sheetData>
  <mergeCells count="28">
    <mergeCell ref="A1:C1"/>
    <mergeCell ref="A2:X2"/>
    <mergeCell ref="K4:U4"/>
    <mergeCell ref="L5:O5"/>
    <mergeCell ref="B8:D8"/>
    <mergeCell ref="B37:D37"/>
    <mergeCell ref="B42:D42"/>
    <mergeCell ref="B58:D58"/>
    <mergeCell ref="A4:A6"/>
    <mergeCell ref="B4:B6"/>
    <mergeCell ref="C4:C6"/>
    <mergeCell ref="D4:D6"/>
    <mergeCell ref="E4:E6"/>
    <mergeCell ref="F4:F6"/>
    <mergeCell ref="G4:G6"/>
    <mergeCell ref="H4:H6"/>
    <mergeCell ref="I4:I6"/>
    <mergeCell ref="J4:J6"/>
    <mergeCell ref="K5:K6"/>
    <mergeCell ref="P5:P6"/>
    <mergeCell ref="Q5:Q6"/>
    <mergeCell ref="R5:R6"/>
    <mergeCell ref="S5:S6"/>
    <mergeCell ref="T5:T6"/>
    <mergeCell ref="U5:U6"/>
    <mergeCell ref="V4:V6"/>
    <mergeCell ref="W4:W6"/>
    <mergeCell ref="X4:X6"/>
  </mergeCells>
  <printOptions horizontalCentered="1"/>
  <pageMargins left="0.751388888888889" right="0.751388888888889" top="1" bottom="1" header="0.5" footer="0.5"/>
  <pageSetup paperSize="8" scale="5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2023年计划实施项目汇总表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鲜衣怒马少年郎</cp:lastModifiedBy>
  <dcterms:created xsi:type="dcterms:W3CDTF">2022-10-30T10:09:00Z</dcterms:created>
  <dcterms:modified xsi:type="dcterms:W3CDTF">2023-07-27T11:00:11Z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28D66858A96E4D9F80490DDA4CF0FE1F</vt:lpwstr>
  </property>
  <property fmtid="{D5CDD505-2E9C-101B-9397-08002B2CF9AE}" pid="3" name="KSOProductBuildVer">
    <vt:lpwstr>2052-12.1.0.15120</vt:lpwstr>
  </property>
</Properties>
</file>