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" activeTab="1"/>
  </bookViews>
  <sheets>
    <sheet name="Sheet1 (3)" sheetId="3" state="hidden" r:id="rId1"/>
    <sheet name="青铜峡订单" sheetId="5" r:id="rId2"/>
    <sheet name="Sheet1" sheetId="10" r:id="rId3"/>
  </sheets>
  <definedNames>
    <definedName name="_xlnm._FilterDatabase" localSheetId="1" hidden="1">青铜峡订单!$A$3:$J$97</definedName>
    <definedName name="_xlnm.Print_Titles" localSheetId="0">'Sheet1 (3)'!#REF!</definedName>
    <definedName name="_xlnm.Print_Titles" localSheetId="1">青铜峡订单!$1:$4</definedName>
    <definedName name="_xlnm.Print_Area" localSheetId="1">青铜峡订单!$A$1:$J$95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<sst xmlns="http://schemas.openxmlformats.org/spreadsheetml/2006/main" count="189" uniqueCount="149">
  <si>
    <t>2025年自治区水稻原粮储备生产基地建设补助资金公示表</t>
  </si>
  <si>
    <t>单位名称：青铜峡市发展和改革局                                                                        日期：2025年11月24日</t>
  </si>
  <si>
    <t>序号</t>
  </si>
  <si>
    <t>镇场名称</t>
  </si>
  <si>
    <t>粮食生产主体</t>
  </si>
  <si>
    <t>地址</t>
  </si>
  <si>
    <t>申报面积（亩）</t>
  </si>
  <si>
    <t>预计产量（公斤）</t>
  </si>
  <si>
    <t>累计交售数量（公斤）</t>
  </si>
  <si>
    <t>补贴面积（亩）</t>
  </si>
  <si>
    <t>补贴金额（元）</t>
  </si>
  <si>
    <t>备注</t>
  </si>
  <si>
    <t>总计</t>
  </si>
  <si>
    <t>80户</t>
  </si>
  <si>
    <t>邵岗镇</t>
  </si>
  <si>
    <t>乔永福</t>
  </si>
  <si>
    <t>邵西村二组</t>
  </si>
  <si>
    <t>青铜峡市邵岗镇沙湖村股份经济合作社</t>
  </si>
  <si>
    <t xml:space="preserve"> 沙湖村二组</t>
  </si>
  <si>
    <t>雷宇</t>
  </si>
  <si>
    <t xml:space="preserve"> 东方红一组</t>
  </si>
  <si>
    <t>史建明</t>
  </si>
  <si>
    <t xml:space="preserve"> 东方红八组</t>
  </si>
  <si>
    <t>青铜峡市邵岗镇东方红村经济合作社</t>
  </si>
  <si>
    <t>东方红村</t>
  </si>
  <si>
    <t>青铜峡市邵岗镇二旗村经济合作社</t>
  </si>
  <si>
    <t>二旗村二组</t>
  </si>
  <si>
    <t>蔡晓丽</t>
  </si>
  <si>
    <t>二旗村七组</t>
  </si>
  <si>
    <t>何正余</t>
  </si>
  <si>
    <t>张宇</t>
  </si>
  <si>
    <t>玉泉村三组</t>
  </si>
  <si>
    <t>张旭东</t>
  </si>
  <si>
    <t>玉泉村二组</t>
  </si>
  <si>
    <t>王伏山</t>
  </si>
  <si>
    <t>严秀萍</t>
  </si>
  <si>
    <t>玉泉村</t>
  </si>
  <si>
    <t>汤永利</t>
  </si>
  <si>
    <t>下桥村二组</t>
  </si>
  <si>
    <t>刘海宁</t>
  </si>
  <si>
    <t>下桥村一组</t>
  </si>
  <si>
    <t>瞿靖镇</t>
  </si>
  <si>
    <t>青铜峡市瞿靖镇友谊村股份经济合作社</t>
  </si>
  <si>
    <t>友谊村六组</t>
  </si>
  <si>
    <t>青铜峡市瞿靖镇轩宇种植家庭农场（陈龙）</t>
  </si>
  <si>
    <t>光辉村五队</t>
  </si>
  <si>
    <t>青铜峡市瞿靖镇银光村经济合作社</t>
  </si>
  <si>
    <t>银光村五组</t>
  </si>
  <si>
    <t>张万忠</t>
  </si>
  <si>
    <t>银光村三组</t>
  </si>
  <si>
    <t>田壮</t>
  </si>
  <si>
    <t>银光村六组</t>
  </si>
  <si>
    <t>青铜峡市瞿靖镇蒋西村股份经济合作社</t>
  </si>
  <si>
    <t>蒋西村四组</t>
  </si>
  <si>
    <t>丁锋银</t>
  </si>
  <si>
    <t>蒋西村二组</t>
  </si>
  <si>
    <t>白建宁</t>
  </si>
  <si>
    <t>蒋西村三组</t>
  </si>
  <si>
    <t>李生勤</t>
  </si>
  <si>
    <t>青铜峡市瞿靖镇朝阳村经济合作社</t>
  </si>
  <si>
    <t>朝阳村一、二组</t>
  </si>
  <si>
    <t>青铜峡市瞿靖毛桥村股份经济合作社</t>
  </si>
  <si>
    <t>毛桥村五组、六组</t>
  </si>
  <si>
    <t>青铜峡市瞿靖镇友好村经济股份合作社</t>
  </si>
  <si>
    <t>友好村四组</t>
  </si>
  <si>
    <t>叶盛镇</t>
  </si>
  <si>
    <t>青铜峡市叶盛镇张庄村股份经济合作社</t>
  </si>
  <si>
    <t>张庄村</t>
  </si>
  <si>
    <t>青铜峡市叶盛镇叶盛村股份经济合作社</t>
  </si>
  <si>
    <t>叶盛村</t>
  </si>
  <si>
    <t>大坝镇</t>
  </si>
  <si>
    <t>王海军</t>
  </si>
  <si>
    <t>三棵树村</t>
  </si>
  <si>
    <t>余光生</t>
  </si>
  <si>
    <t>滑石沟村</t>
  </si>
  <si>
    <t>袁东海</t>
  </si>
  <si>
    <t>韦桥村</t>
  </si>
  <si>
    <t>马建军</t>
  </si>
  <si>
    <t>新桥村</t>
  </si>
  <si>
    <t>陈军</t>
  </si>
  <si>
    <t>张均</t>
  </si>
  <si>
    <t>王老滩村</t>
  </si>
  <si>
    <t>林自发</t>
  </si>
  <si>
    <t>李宗保</t>
  </si>
  <si>
    <t>马惠萍</t>
  </si>
  <si>
    <t>冯霜</t>
  </si>
  <si>
    <t>青铜峡市大坝镇王老滩村经济合作社</t>
  </si>
  <si>
    <t>白景波</t>
  </si>
  <si>
    <t>杨生</t>
  </si>
  <si>
    <t>史君宁</t>
  </si>
  <si>
    <t>大坝村</t>
  </si>
  <si>
    <t>李天保</t>
  </si>
  <si>
    <t>李文银</t>
  </si>
  <si>
    <t>中庄村</t>
  </si>
  <si>
    <t>余学琴</t>
  </si>
  <si>
    <t>南庄村</t>
  </si>
  <si>
    <t>新增主体</t>
  </si>
  <si>
    <t>魏宝军</t>
  </si>
  <si>
    <t>青铜峡镇</t>
  </si>
  <si>
    <t>周金保</t>
  </si>
  <si>
    <t>沃沙村5组</t>
  </si>
  <si>
    <t>树新林场</t>
  </si>
  <si>
    <t>王爱国</t>
  </si>
  <si>
    <t>树新分场1队</t>
  </si>
  <si>
    <t>张春军</t>
  </si>
  <si>
    <t>张艳红</t>
  </si>
  <si>
    <t>丰水莲</t>
  </si>
  <si>
    <t>树新分场4队</t>
  </si>
  <si>
    <t>王成</t>
  </si>
  <si>
    <t>马青山</t>
  </si>
  <si>
    <t>白明江</t>
  </si>
  <si>
    <t>叶建军</t>
  </si>
  <si>
    <t>杨美玲</t>
  </si>
  <si>
    <t>付金玲</t>
  </si>
  <si>
    <t>贾树军</t>
  </si>
  <si>
    <t>沈学军</t>
  </si>
  <si>
    <t>雷慧</t>
  </si>
  <si>
    <t>马晓林</t>
  </si>
  <si>
    <t>盛彦平</t>
  </si>
  <si>
    <t>王自宁</t>
  </si>
  <si>
    <t>顾兴云</t>
  </si>
  <si>
    <t>陆丽军</t>
  </si>
  <si>
    <t>王忠</t>
  </si>
  <si>
    <t>解小江</t>
  </si>
  <si>
    <t>树新分场2队</t>
  </si>
  <si>
    <t>黄学锋</t>
  </si>
  <si>
    <t>尚自侠</t>
  </si>
  <si>
    <t>白来喜</t>
  </si>
  <si>
    <t>张军</t>
  </si>
  <si>
    <t>小坝镇</t>
  </si>
  <si>
    <t>张兴忠</t>
  </si>
  <si>
    <t>小坝村</t>
  </si>
  <si>
    <t>卢进涛</t>
  </si>
  <si>
    <t>红星村</t>
  </si>
  <si>
    <t>陈袁滩镇</t>
  </si>
  <si>
    <t>青铜峡市陈袁滩镇袁滩村股份经济合作社</t>
  </si>
  <si>
    <t>滨河新村</t>
  </si>
  <si>
    <t>青铜峡市陈袁滩镇沙坝湾村集体经济组织</t>
  </si>
  <si>
    <t>沙坝湾村四组</t>
  </si>
  <si>
    <t>马平</t>
  </si>
  <si>
    <t>唐滩村一组</t>
  </si>
  <si>
    <t>马国平</t>
  </si>
  <si>
    <t>吴振阳</t>
  </si>
  <si>
    <t>峡口镇</t>
  </si>
  <si>
    <t>青铜峡市宁伟家庭农场（个体工商户）</t>
  </si>
  <si>
    <t>汉渠村、西滩村</t>
  </si>
  <si>
    <t>良繁场</t>
  </si>
  <si>
    <t>秦文</t>
  </si>
  <si>
    <t>唐西分场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</si>
</sst>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b/>
      <sz val="14"/>
      <name val="方正仿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4E3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$A1:$XFD1048576"/>
    </sheetView>
  </sheetViews>
  <sheetFormatPr defaultColWidth="9.65" defaultRowHeight="40" customHeight="1"/>
  <cols>
    <col min="1" max="16384" width="9.65" style="32"/>
  </cols>
  <sheetData/>
  <printOptions horizontalCentered="1"/>
  <pageMargins left="0.196527777777778" right="0.196527777777778" top="0.393055555555556" bottom="0.393055555555556" header="0.235416666666667" footer="0.354166666666667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view="pageBreakPreview" zoomScaleNormal="100" workbookViewId="0">
      <pane xSplit="3" ySplit="5" topLeftCell="D55" activePane="bottomRight" state="frozen"/>
      <selection/>
      <selection pane="topRight"/>
      <selection pane="bottomLeft"/>
      <selection pane="bottomRight" activeCell="M60" sqref="M60"/>
    </sheetView>
  </sheetViews>
  <sheetFormatPr defaultColWidth="9.65" defaultRowHeight="33" customHeight="1"/>
  <cols>
    <col min="1" max="1" width="3.85833333333333" style="1" customWidth="1"/>
    <col min="2" max="2" width="10.7" style="4" customWidth="1"/>
    <col min="3" max="3" width="23.65" style="1" customWidth="1"/>
    <col min="4" max="4" width="15.75" style="5" customWidth="1"/>
    <col min="5" max="5" width="14.825" style="1" customWidth="1"/>
    <col min="6" max="6" width="13.025" style="1" customWidth="1"/>
    <col min="7" max="7" width="14.8333333333333" style="1" customWidth="1"/>
    <col min="8" max="8" width="13.3083333333333" style="6" customWidth="1"/>
    <col min="9" max="9" width="17.3333333333333" style="6" customWidth="1"/>
    <col min="10" max="10" width="9.55" style="7" customWidth="1"/>
    <col min="11" max="11" width="15.8833333333333" style="2"/>
    <col min="12" max="12" width="8" style="1"/>
    <col min="13" max="13" width="12" style="1"/>
    <col min="14" max="16374" width="8" style="1"/>
    <col min="16375" max="16384" width="9.65" style="1"/>
  </cols>
  <sheetData>
    <row r="1" s="1" customFormat="1" ht="42" customHeight="1" spans="1:11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2"/>
    </row>
    <row r="2" s="1" customFormat="1" customHeight="1" spans="1:11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2"/>
    </row>
    <row r="3" s="2" customFormat="1" ht="24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22" t="s">
        <v>9</v>
      </c>
      <c r="I3" s="22" t="s">
        <v>10</v>
      </c>
      <c r="J3" s="27" t="s">
        <v>11</v>
      </c>
    </row>
    <row r="4" s="2" customFormat="1" ht="24" customHeight="1" spans="1:10">
      <c r="A4" s="12"/>
      <c r="B4" s="12"/>
      <c r="C4" s="12"/>
      <c r="D4" s="12"/>
      <c r="E4" s="12"/>
      <c r="F4" s="12"/>
      <c r="G4" s="12"/>
      <c r="H4" s="22"/>
      <c r="I4" s="22"/>
      <c r="J4" s="27"/>
    </row>
    <row r="5" s="3" customFormat="1" ht="25" customHeight="1" spans="1:11">
      <c r="A5" s="13" t="s">
        <v>12</v>
      </c>
      <c r="B5" s="14"/>
      <c r="C5" s="15" t="s">
        <v>13</v>
      </c>
      <c r="D5" s="15"/>
      <c r="E5" s="23">
        <f>E20+E33+E36+E55+E57+E82+E85+E91+E93+E95</f>
        <v>16392.01</v>
      </c>
      <c r="F5" s="15">
        <f>F20+F33+F36+F55+F57+F82+F85+F91+F93+F95</f>
        <v>6562404</v>
      </c>
      <c r="G5" s="24">
        <f>G20+G33+G36+G55+G57+G82+G85+G91+G93+G95</f>
        <v>5714389</v>
      </c>
      <c r="H5" s="25">
        <f>H20+H33+H36+H55+H57+H82+H85+H91+H93+H95</f>
        <v>13932.8875</v>
      </c>
      <c r="I5" s="25">
        <f>I20+I33+I36+I55+I57+I82+I85+I91+I93+I95</f>
        <v>1393288.75</v>
      </c>
      <c r="J5" s="27"/>
      <c r="K5" s="28"/>
    </row>
    <row r="6" s="3" customFormat="1" ht="24" customHeight="1" spans="1:11">
      <c r="A6" s="16">
        <v>1</v>
      </c>
      <c r="B6" s="17" t="s">
        <v>14</v>
      </c>
      <c r="C6" s="18" t="s">
        <v>15</v>
      </c>
      <c r="D6" s="18" t="s">
        <v>16</v>
      </c>
      <c r="E6" s="18">
        <v>50</v>
      </c>
      <c r="F6" s="18">
        <f t="shared" ref="F6:F20" si="0">E6*400</f>
        <v>20000</v>
      </c>
      <c r="G6" s="18">
        <v>8902</v>
      </c>
      <c r="H6" s="26">
        <f>G6/400</f>
        <v>22.255</v>
      </c>
      <c r="I6" s="26">
        <f t="shared" ref="I6:I13" si="1">H6*100</f>
        <v>2225.5</v>
      </c>
      <c r="J6" s="16"/>
      <c r="K6" s="28"/>
    </row>
    <row r="7" s="3" customFormat="1" customHeight="1" spans="1:11">
      <c r="A7" s="16">
        <v>2</v>
      </c>
      <c r="B7" s="17"/>
      <c r="C7" s="18" t="s">
        <v>17</v>
      </c>
      <c r="D7" s="18" t="s">
        <v>18</v>
      </c>
      <c r="E7" s="18">
        <v>300</v>
      </c>
      <c r="F7" s="18">
        <f t="shared" si="0"/>
        <v>120000</v>
      </c>
      <c r="G7" s="18">
        <v>122673</v>
      </c>
      <c r="H7" s="26">
        <v>300</v>
      </c>
      <c r="I7" s="26">
        <f t="shared" si="1"/>
        <v>30000</v>
      </c>
      <c r="J7" s="16"/>
      <c r="K7" s="28"/>
    </row>
    <row r="8" s="3" customFormat="1" ht="26" customHeight="1" spans="1:11">
      <c r="A8" s="16">
        <v>3</v>
      </c>
      <c r="B8" s="17"/>
      <c r="C8" s="18" t="s">
        <v>19</v>
      </c>
      <c r="D8" s="18" t="s">
        <v>20</v>
      </c>
      <c r="E8" s="18">
        <v>120</v>
      </c>
      <c r="F8" s="18">
        <f t="shared" si="0"/>
        <v>48000</v>
      </c>
      <c r="G8" s="18">
        <v>44906</v>
      </c>
      <c r="H8" s="26">
        <f>G8/400</f>
        <v>112.265</v>
      </c>
      <c r="I8" s="26">
        <f t="shared" si="1"/>
        <v>11226.5</v>
      </c>
      <c r="J8" s="16"/>
      <c r="K8" s="28"/>
    </row>
    <row r="9" s="3" customFormat="1" ht="26" customHeight="1" spans="1:11">
      <c r="A9" s="16">
        <v>4</v>
      </c>
      <c r="B9" s="17"/>
      <c r="C9" s="18" t="s">
        <v>21</v>
      </c>
      <c r="D9" s="18" t="s">
        <v>22</v>
      </c>
      <c r="E9" s="18">
        <v>150</v>
      </c>
      <c r="F9" s="18">
        <f t="shared" si="0"/>
        <v>60000</v>
      </c>
      <c r="G9" s="18">
        <v>28834</v>
      </c>
      <c r="H9" s="26">
        <f>G9/400</f>
        <v>72.085</v>
      </c>
      <c r="I9" s="26">
        <f t="shared" si="1"/>
        <v>7208.5</v>
      </c>
      <c r="J9" s="16"/>
      <c r="K9" s="28"/>
    </row>
    <row r="10" s="3" customFormat="1" ht="31" customHeight="1" spans="1:11">
      <c r="A10" s="16">
        <v>5</v>
      </c>
      <c r="B10" s="17"/>
      <c r="C10" s="18" t="s">
        <v>23</v>
      </c>
      <c r="D10" s="18" t="s">
        <v>24</v>
      </c>
      <c r="E10" s="18">
        <v>896</v>
      </c>
      <c r="F10" s="18">
        <f t="shared" si="0"/>
        <v>358400</v>
      </c>
      <c r="G10" s="18">
        <v>377953</v>
      </c>
      <c r="H10" s="26">
        <v>896</v>
      </c>
      <c r="I10" s="26">
        <f t="shared" si="1"/>
        <v>89600</v>
      </c>
      <c r="J10" s="16"/>
      <c r="K10" s="28"/>
    </row>
    <row r="11" s="3" customFormat="1" ht="31" customHeight="1" spans="1:11">
      <c r="A11" s="16">
        <v>6</v>
      </c>
      <c r="B11" s="17"/>
      <c r="C11" s="18" t="s">
        <v>25</v>
      </c>
      <c r="D11" s="18" t="s">
        <v>26</v>
      </c>
      <c r="E11" s="18">
        <v>174</v>
      </c>
      <c r="F11" s="18">
        <f t="shared" si="0"/>
        <v>69600</v>
      </c>
      <c r="G11" s="18">
        <v>69519</v>
      </c>
      <c r="H11" s="26">
        <f>G11/400</f>
        <v>173.7975</v>
      </c>
      <c r="I11" s="26">
        <f t="shared" si="1"/>
        <v>17379.75</v>
      </c>
      <c r="J11" s="16"/>
      <c r="K11" s="28"/>
    </row>
    <row r="12" s="3" customFormat="1" ht="26" customHeight="1" spans="1:11">
      <c r="A12" s="16">
        <v>7</v>
      </c>
      <c r="B12" s="17"/>
      <c r="C12" s="18" t="s">
        <v>27</v>
      </c>
      <c r="D12" s="18" t="s">
        <v>28</v>
      </c>
      <c r="E12" s="18">
        <v>180</v>
      </c>
      <c r="F12" s="18">
        <f t="shared" si="0"/>
        <v>72000</v>
      </c>
      <c r="G12" s="18">
        <v>72504</v>
      </c>
      <c r="H12" s="26">
        <v>180</v>
      </c>
      <c r="I12" s="26">
        <f t="shared" si="1"/>
        <v>18000</v>
      </c>
      <c r="J12" s="16"/>
      <c r="K12" s="28"/>
    </row>
    <row r="13" s="3" customFormat="1" ht="26" customHeight="1" spans="1:11">
      <c r="A13" s="16">
        <v>8</v>
      </c>
      <c r="B13" s="17"/>
      <c r="C13" s="18" t="s">
        <v>29</v>
      </c>
      <c r="D13" s="18" t="s">
        <v>26</v>
      </c>
      <c r="E13" s="18">
        <v>55</v>
      </c>
      <c r="F13" s="18">
        <f t="shared" si="0"/>
        <v>22000</v>
      </c>
      <c r="G13" s="18">
        <v>24162</v>
      </c>
      <c r="H13" s="26">
        <v>55</v>
      </c>
      <c r="I13" s="26">
        <f t="shared" si="1"/>
        <v>5500</v>
      </c>
      <c r="J13" s="16"/>
      <c r="K13" s="28"/>
    </row>
    <row r="14" s="3" customFormat="1" ht="26" customHeight="1" spans="1:11">
      <c r="A14" s="16">
        <v>9</v>
      </c>
      <c r="B14" s="17"/>
      <c r="C14" s="18" t="s">
        <v>30</v>
      </c>
      <c r="D14" s="18" t="s">
        <v>31</v>
      </c>
      <c r="E14" s="18">
        <v>266</v>
      </c>
      <c r="F14" s="18">
        <f t="shared" si="0"/>
        <v>106400</v>
      </c>
      <c r="G14" s="18">
        <v>108041</v>
      </c>
      <c r="H14" s="26">
        <v>266</v>
      </c>
      <c r="I14" s="26">
        <f t="shared" ref="I14:I37" si="2">H14*100</f>
        <v>26600</v>
      </c>
      <c r="J14" s="16"/>
      <c r="K14" s="28"/>
    </row>
    <row r="15" s="3" customFormat="1" ht="26" customHeight="1" spans="1:11">
      <c r="A15" s="16">
        <v>10</v>
      </c>
      <c r="B15" s="17"/>
      <c r="C15" s="18" t="s">
        <v>32</v>
      </c>
      <c r="D15" s="18" t="s">
        <v>33</v>
      </c>
      <c r="E15" s="18">
        <v>15</v>
      </c>
      <c r="F15" s="18">
        <f t="shared" si="0"/>
        <v>6000</v>
      </c>
      <c r="G15" s="18">
        <v>6665</v>
      </c>
      <c r="H15" s="26">
        <v>15</v>
      </c>
      <c r="I15" s="26">
        <f t="shared" si="2"/>
        <v>1500</v>
      </c>
      <c r="J15" s="16"/>
      <c r="K15" s="28"/>
    </row>
    <row r="16" s="3" customFormat="1" ht="26" customHeight="1" spans="1:11">
      <c r="A16" s="16">
        <v>11</v>
      </c>
      <c r="B16" s="17"/>
      <c r="C16" s="18" t="s">
        <v>34</v>
      </c>
      <c r="D16" s="18" t="s">
        <v>31</v>
      </c>
      <c r="E16" s="18">
        <v>40</v>
      </c>
      <c r="F16" s="18">
        <f t="shared" si="0"/>
        <v>16000</v>
      </c>
      <c r="G16" s="18">
        <v>14566</v>
      </c>
      <c r="H16" s="26">
        <f>G16/400</f>
        <v>36.415</v>
      </c>
      <c r="I16" s="26">
        <f t="shared" si="2"/>
        <v>3641.5</v>
      </c>
      <c r="J16" s="16"/>
      <c r="K16" s="28"/>
    </row>
    <row r="17" s="3" customFormat="1" ht="26" customHeight="1" spans="1:11">
      <c r="A17" s="16">
        <v>12</v>
      </c>
      <c r="B17" s="17"/>
      <c r="C17" s="18" t="s">
        <v>35</v>
      </c>
      <c r="D17" s="18" t="s">
        <v>36</v>
      </c>
      <c r="E17" s="18">
        <v>73</v>
      </c>
      <c r="F17" s="18">
        <f t="shared" si="0"/>
        <v>29200</v>
      </c>
      <c r="G17" s="18">
        <v>30752</v>
      </c>
      <c r="H17" s="26">
        <v>73</v>
      </c>
      <c r="I17" s="26">
        <f t="shared" si="2"/>
        <v>7300</v>
      </c>
      <c r="J17" s="16"/>
      <c r="K17" s="28"/>
    </row>
    <row r="18" s="3" customFormat="1" ht="26" customHeight="1" spans="1:11">
      <c r="A18" s="16">
        <v>13</v>
      </c>
      <c r="B18" s="17"/>
      <c r="C18" s="18" t="s">
        <v>37</v>
      </c>
      <c r="D18" s="18" t="s">
        <v>38</v>
      </c>
      <c r="E18" s="18">
        <v>95</v>
      </c>
      <c r="F18" s="18">
        <f t="shared" si="0"/>
        <v>38000</v>
      </c>
      <c r="G18" s="18">
        <v>55967</v>
      </c>
      <c r="H18" s="26">
        <v>95</v>
      </c>
      <c r="I18" s="26">
        <f t="shared" si="2"/>
        <v>9500</v>
      </c>
      <c r="J18" s="16"/>
      <c r="K18" s="28"/>
    </row>
    <row r="19" s="3" customFormat="1" ht="26" customHeight="1" spans="1:11">
      <c r="A19" s="16">
        <v>14</v>
      </c>
      <c r="B19" s="17"/>
      <c r="C19" s="18" t="s">
        <v>39</v>
      </c>
      <c r="D19" s="18" t="s">
        <v>40</v>
      </c>
      <c r="E19" s="18">
        <v>95</v>
      </c>
      <c r="F19" s="18">
        <f t="shared" si="0"/>
        <v>38000</v>
      </c>
      <c r="G19" s="18">
        <v>63704</v>
      </c>
      <c r="H19" s="26">
        <v>95</v>
      </c>
      <c r="I19" s="26">
        <f t="shared" si="2"/>
        <v>9500</v>
      </c>
      <c r="J19" s="16"/>
      <c r="K19" s="28"/>
    </row>
    <row r="20" s="3" customFormat="1" ht="26" customHeight="1" spans="1:11">
      <c r="A20" s="16"/>
      <c r="B20" s="17"/>
      <c r="C20" s="18">
        <v>14</v>
      </c>
      <c r="D20" s="18"/>
      <c r="E20" s="18">
        <f>SUM(E6:E19)</f>
        <v>2509</v>
      </c>
      <c r="F20" s="18">
        <f>SUM(F6:F19)</f>
        <v>1003600</v>
      </c>
      <c r="G20" s="18">
        <f>SUM(G6:G19)</f>
        <v>1029148</v>
      </c>
      <c r="H20" s="26">
        <f>SUM(H6:H19)</f>
        <v>2391.8175</v>
      </c>
      <c r="I20" s="26">
        <f>SUM(I6:I19)</f>
        <v>239181.75</v>
      </c>
      <c r="J20" s="16"/>
      <c r="K20" s="28"/>
    </row>
    <row r="21" s="3" customFormat="1" customHeight="1" spans="1:11">
      <c r="A21" s="16">
        <v>15</v>
      </c>
      <c r="B21" s="17" t="s">
        <v>41</v>
      </c>
      <c r="C21" s="18" t="s">
        <v>42</v>
      </c>
      <c r="D21" s="18" t="s">
        <v>43</v>
      </c>
      <c r="E21" s="18">
        <v>105</v>
      </c>
      <c r="F21" s="18">
        <f t="shared" ref="F21:F32" si="3">E21*400</f>
        <v>42000</v>
      </c>
      <c r="G21" s="18">
        <v>40026</v>
      </c>
      <c r="H21" s="26">
        <f>G21/400</f>
        <v>100.065</v>
      </c>
      <c r="I21" s="26">
        <f t="shared" si="2"/>
        <v>10006.5</v>
      </c>
      <c r="J21" s="16"/>
      <c r="K21" s="28"/>
    </row>
    <row r="22" s="3" customFormat="1" customHeight="1" spans="1:11">
      <c r="A22" s="16">
        <v>16</v>
      </c>
      <c r="B22" s="17"/>
      <c r="C22" s="18" t="s">
        <v>44</v>
      </c>
      <c r="D22" s="18" t="s">
        <v>45</v>
      </c>
      <c r="E22" s="18">
        <v>35</v>
      </c>
      <c r="F22" s="18">
        <f t="shared" si="3"/>
        <v>14000</v>
      </c>
      <c r="G22" s="18">
        <v>14152</v>
      </c>
      <c r="H22" s="26">
        <v>35</v>
      </c>
      <c r="I22" s="26">
        <f t="shared" si="2"/>
        <v>3500</v>
      </c>
      <c r="J22" s="16"/>
      <c r="K22" s="28"/>
    </row>
    <row r="23" s="3" customFormat="1" customHeight="1" spans="1:11">
      <c r="A23" s="16">
        <v>17</v>
      </c>
      <c r="B23" s="17"/>
      <c r="C23" s="18" t="s">
        <v>46</v>
      </c>
      <c r="D23" s="18" t="s">
        <v>47</v>
      </c>
      <c r="E23" s="18">
        <v>91</v>
      </c>
      <c r="F23" s="18">
        <f t="shared" si="3"/>
        <v>36400</v>
      </c>
      <c r="G23" s="18">
        <v>36519</v>
      </c>
      <c r="H23" s="26">
        <v>91</v>
      </c>
      <c r="I23" s="26">
        <f t="shared" si="2"/>
        <v>9100</v>
      </c>
      <c r="J23" s="16"/>
      <c r="K23" s="28"/>
    </row>
    <row r="24" s="3" customFormat="1" ht="22" customHeight="1" spans="1:11">
      <c r="A24" s="16">
        <v>18</v>
      </c>
      <c r="B24" s="17"/>
      <c r="C24" s="18" t="s">
        <v>48</v>
      </c>
      <c r="D24" s="18" t="s">
        <v>49</v>
      </c>
      <c r="E24" s="18">
        <v>205</v>
      </c>
      <c r="F24" s="18">
        <f t="shared" si="3"/>
        <v>82000</v>
      </c>
      <c r="G24" s="18">
        <v>71059</v>
      </c>
      <c r="H24" s="26">
        <f>G24/400</f>
        <v>177.6475</v>
      </c>
      <c r="I24" s="26">
        <f t="shared" si="2"/>
        <v>17764.75</v>
      </c>
      <c r="J24" s="16"/>
      <c r="K24" s="28"/>
    </row>
    <row r="25" s="3" customFormat="1" ht="22" customHeight="1" spans="1:11">
      <c r="A25" s="16">
        <v>19</v>
      </c>
      <c r="B25" s="17"/>
      <c r="C25" s="18" t="s">
        <v>50</v>
      </c>
      <c r="D25" s="18" t="s">
        <v>51</v>
      </c>
      <c r="E25" s="18">
        <v>47</v>
      </c>
      <c r="F25" s="18">
        <f t="shared" si="3"/>
        <v>18800</v>
      </c>
      <c r="G25" s="18">
        <v>18994</v>
      </c>
      <c r="H25" s="26">
        <v>47</v>
      </c>
      <c r="I25" s="26">
        <f t="shared" si="2"/>
        <v>4700</v>
      </c>
      <c r="J25" s="16"/>
      <c r="K25" s="28"/>
    </row>
    <row r="26" s="3" customFormat="1" ht="32" customHeight="1" spans="1:11">
      <c r="A26" s="16">
        <v>20</v>
      </c>
      <c r="B26" s="17"/>
      <c r="C26" s="18" t="s">
        <v>52</v>
      </c>
      <c r="D26" s="18" t="s">
        <v>53</v>
      </c>
      <c r="E26" s="18">
        <v>427</v>
      </c>
      <c r="F26" s="18">
        <f t="shared" si="3"/>
        <v>170800</v>
      </c>
      <c r="G26" s="18">
        <v>153063</v>
      </c>
      <c r="H26" s="26">
        <f>G26/400</f>
        <v>382.6575</v>
      </c>
      <c r="I26" s="26">
        <f t="shared" si="2"/>
        <v>38265.75</v>
      </c>
      <c r="J26" s="16"/>
      <c r="K26" s="28"/>
    </row>
    <row r="27" s="3" customFormat="1" ht="25" customHeight="1" spans="1:11">
      <c r="A27" s="16">
        <v>21</v>
      </c>
      <c r="B27" s="17"/>
      <c r="C27" s="18" t="s">
        <v>54</v>
      </c>
      <c r="D27" s="18" t="s">
        <v>55</v>
      </c>
      <c r="E27" s="18">
        <v>220</v>
      </c>
      <c r="F27" s="18">
        <f t="shared" si="3"/>
        <v>88000</v>
      </c>
      <c r="G27" s="18">
        <v>88163</v>
      </c>
      <c r="H27" s="26">
        <v>220</v>
      </c>
      <c r="I27" s="26">
        <f t="shared" si="2"/>
        <v>22000</v>
      </c>
      <c r="J27" s="16"/>
      <c r="K27" s="28"/>
    </row>
    <row r="28" s="3" customFormat="1" ht="25" customHeight="1" spans="1:11">
      <c r="A28" s="16">
        <v>22</v>
      </c>
      <c r="B28" s="17"/>
      <c r="C28" s="18" t="s">
        <v>56</v>
      </c>
      <c r="D28" s="18" t="s">
        <v>57</v>
      </c>
      <c r="E28" s="18">
        <v>442</v>
      </c>
      <c r="F28" s="18">
        <f t="shared" si="3"/>
        <v>176800</v>
      </c>
      <c r="G28" s="18">
        <v>176341</v>
      </c>
      <c r="H28" s="26">
        <f>G28/400</f>
        <v>440.8525</v>
      </c>
      <c r="I28" s="26">
        <f t="shared" si="2"/>
        <v>44085.25</v>
      </c>
      <c r="J28" s="16"/>
      <c r="K28" s="28"/>
    </row>
    <row r="29" s="3" customFormat="1" ht="25" customHeight="1" spans="1:11">
      <c r="A29" s="16">
        <v>23</v>
      </c>
      <c r="B29" s="17"/>
      <c r="C29" s="18" t="s">
        <v>58</v>
      </c>
      <c r="D29" s="18" t="s">
        <v>53</v>
      </c>
      <c r="E29" s="18">
        <v>51</v>
      </c>
      <c r="F29" s="18">
        <f t="shared" si="3"/>
        <v>20400</v>
      </c>
      <c r="G29" s="18">
        <v>19927</v>
      </c>
      <c r="H29" s="26">
        <f>G29/400</f>
        <v>49.8175</v>
      </c>
      <c r="I29" s="26">
        <f t="shared" si="2"/>
        <v>4981.75</v>
      </c>
      <c r="J29" s="16"/>
      <c r="K29" s="28"/>
    </row>
    <row r="30" s="3" customFormat="1" ht="30" customHeight="1" spans="1:11">
      <c r="A30" s="16">
        <v>24</v>
      </c>
      <c r="B30" s="17"/>
      <c r="C30" s="18" t="s">
        <v>59</v>
      </c>
      <c r="D30" s="18" t="s">
        <v>60</v>
      </c>
      <c r="E30" s="18">
        <v>459</v>
      </c>
      <c r="F30" s="18">
        <f t="shared" si="3"/>
        <v>183600</v>
      </c>
      <c r="G30" s="18">
        <v>192609</v>
      </c>
      <c r="H30" s="26">
        <v>459</v>
      </c>
      <c r="I30" s="26">
        <f t="shared" si="2"/>
        <v>45900</v>
      </c>
      <c r="J30" s="16"/>
      <c r="K30" s="28"/>
    </row>
    <row r="31" s="3" customFormat="1" ht="30" customHeight="1" spans="1:11">
      <c r="A31" s="16">
        <v>25</v>
      </c>
      <c r="B31" s="17"/>
      <c r="C31" s="18" t="s">
        <v>61</v>
      </c>
      <c r="D31" s="18" t="s">
        <v>62</v>
      </c>
      <c r="E31" s="18">
        <v>113</v>
      </c>
      <c r="F31" s="18">
        <f t="shared" si="3"/>
        <v>45200</v>
      </c>
      <c r="G31" s="18">
        <v>44356</v>
      </c>
      <c r="H31" s="26">
        <f>G31/400</f>
        <v>110.89</v>
      </c>
      <c r="I31" s="26">
        <f t="shared" si="2"/>
        <v>11089</v>
      </c>
      <c r="J31" s="16"/>
      <c r="K31" s="28"/>
    </row>
    <row r="32" s="3" customFormat="1" ht="30" customHeight="1" spans="1:11">
      <c r="A32" s="16">
        <v>26</v>
      </c>
      <c r="B32" s="17"/>
      <c r="C32" s="18" t="s">
        <v>63</v>
      </c>
      <c r="D32" s="18" t="s">
        <v>64</v>
      </c>
      <c r="E32" s="18">
        <v>105</v>
      </c>
      <c r="F32" s="18">
        <f t="shared" si="3"/>
        <v>42000</v>
      </c>
      <c r="G32" s="18">
        <v>36909</v>
      </c>
      <c r="H32" s="26">
        <f>G32/400</f>
        <v>92.2725</v>
      </c>
      <c r="I32" s="26">
        <f t="shared" si="2"/>
        <v>9227.25</v>
      </c>
      <c r="J32" s="16"/>
      <c r="K32" s="28"/>
    </row>
    <row r="33" s="3" customFormat="1" ht="20" customHeight="1" spans="1:11">
      <c r="A33" s="16"/>
      <c r="B33" s="17"/>
      <c r="C33" s="18">
        <v>12</v>
      </c>
      <c r="D33" s="18"/>
      <c r="E33" s="18">
        <f>SUM(E21:E32)</f>
        <v>2300</v>
      </c>
      <c r="F33" s="18">
        <f>SUM(F21:F32)</f>
        <v>920000</v>
      </c>
      <c r="G33" s="18">
        <f>SUM(G21:G32)</f>
        <v>892118</v>
      </c>
      <c r="H33" s="26">
        <f>SUM(H21:H32)</f>
        <v>2206.2025</v>
      </c>
      <c r="I33" s="26">
        <f>SUM(I21:I32)</f>
        <v>220620.25</v>
      </c>
      <c r="J33" s="16"/>
      <c r="K33" s="28"/>
    </row>
    <row r="34" s="3" customFormat="1" ht="40" customHeight="1" spans="1:11">
      <c r="A34" s="18">
        <v>27</v>
      </c>
      <c r="B34" s="17" t="s">
        <v>65</v>
      </c>
      <c r="C34" s="18" t="s">
        <v>66</v>
      </c>
      <c r="D34" s="18" t="s">
        <v>67</v>
      </c>
      <c r="E34" s="18">
        <v>692</v>
      </c>
      <c r="F34" s="18">
        <f>E34*400</f>
        <v>276800</v>
      </c>
      <c r="G34" s="18">
        <v>34139</v>
      </c>
      <c r="H34" s="26">
        <f>G34/400</f>
        <v>85.3475</v>
      </c>
      <c r="I34" s="26">
        <f t="shared" si="2"/>
        <v>8534.75</v>
      </c>
      <c r="J34" s="16"/>
      <c r="K34" s="28"/>
    </row>
    <row r="35" s="3" customFormat="1" ht="38" customHeight="1" spans="1:11">
      <c r="A35" s="18">
        <v>28</v>
      </c>
      <c r="B35" s="17"/>
      <c r="C35" s="18" t="s">
        <v>68</v>
      </c>
      <c r="D35" s="18" t="s">
        <v>69</v>
      </c>
      <c r="E35" s="18">
        <v>350</v>
      </c>
      <c r="F35" s="18">
        <f>E35*400</f>
        <v>140000</v>
      </c>
      <c r="G35" s="18">
        <v>60620</v>
      </c>
      <c r="H35" s="26">
        <f>G35/400</f>
        <v>151.55</v>
      </c>
      <c r="I35" s="26">
        <f t="shared" si="2"/>
        <v>15155</v>
      </c>
      <c r="J35" s="16"/>
      <c r="K35" s="28"/>
    </row>
    <row r="36" s="3" customFormat="1" ht="21" customHeight="1" spans="1:11">
      <c r="A36" s="16"/>
      <c r="B36" s="17"/>
      <c r="C36" s="18">
        <v>2</v>
      </c>
      <c r="D36" s="18"/>
      <c r="E36" s="18">
        <f>SUM(E34:E35)</f>
        <v>1042</v>
      </c>
      <c r="F36" s="18">
        <f>SUM(F34:F35)</f>
        <v>416800</v>
      </c>
      <c r="G36" s="18">
        <f>SUM(G34:G35)</f>
        <v>94759</v>
      </c>
      <c r="H36" s="26">
        <f>SUM(H34:H35)</f>
        <v>236.8975</v>
      </c>
      <c r="I36" s="26">
        <f>SUM(I34:I35)</f>
        <v>23689.75</v>
      </c>
      <c r="J36" s="16"/>
      <c r="K36" s="28"/>
    </row>
    <row r="37" s="3" customFormat="1" ht="24" customHeight="1" spans="1:11">
      <c r="A37" s="16">
        <v>29</v>
      </c>
      <c r="B37" s="17" t="s">
        <v>70</v>
      </c>
      <c r="C37" s="18" t="s">
        <v>71</v>
      </c>
      <c r="D37" s="18" t="s">
        <v>72</v>
      </c>
      <c r="E37" s="18">
        <v>835</v>
      </c>
      <c r="F37" s="18">
        <f>E37*400</f>
        <v>334000</v>
      </c>
      <c r="G37" s="18">
        <v>338179</v>
      </c>
      <c r="H37" s="26">
        <v>835</v>
      </c>
      <c r="I37" s="26">
        <f>H37*100</f>
        <v>83500</v>
      </c>
      <c r="J37" s="16"/>
      <c r="K37" s="28"/>
    </row>
    <row r="38" s="3" customFormat="1" ht="24" customHeight="1" spans="1:11">
      <c r="A38" s="16">
        <v>30</v>
      </c>
      <c r="B38" s="17"/>
      <c r="C38" s="18" t="s">
        <v>73</v>
      </c>
      <c r="D38" s="18" t="s">
        <v>74</v>
      </c>
      <c r="E38" s="18">
        <v>565</v>
      </c>
      <c r="F38" s="18">
        <f>E38*400</f>
        <v>226000</v>
      </c>
      <c r="G38" s="18">
        <v>208363</v>
      </c>
      <c r="H38" s="26">
        <f>G38/400</f>
        <v>520.9075</v>
      </c>
      <c r="I38" s="26">
        <f>H38*100</f>
        <v>52090.75</v>
      </c>
      <c r="J38" s="16"/>
      <c r="K38" s="28"/>
    </row>
    <row r="39" s="3" customFormat="1" ht="24" customHeight="1" spans="1:11">
      <c r="A39" s="16">
        <v>31</v>
      </c>
      <c r="B39" s="17"/>
      <c r="C39" s="18" t="s">
        <v>75</v>
      </c>
      <c r="D39" s="18" t="s">
        <v>76</v>
      </c>
      <c r="E39" s="18">
        <v>230</v>
      </c>
      <c r="F39" s="18">
        <f>E39*400</f>
        <v>92000</v>
      </c>
      <c r="G39" s="18">
        <v>90092</v>
      </c>
      <c r="H39" s="26">
        <f>G39/400</f>
        <v>225.23</v>
      </c>
      <c r="I39" s="26">
        <f>H39*100</f>
        <v>22523</v>
      </c>
      <c r="J39" s="16"/>
      <c r="K39" s="28"/>
    </row>
    <row r="40" s="3" customFormat="1" ht="24" customHeight="1" spans="1:11">
      <c r="A40" s="16">
        <v>32</v>
      </c>
      <c r="B40" s="17"/>
      <c r="C40" s="18" t="s">
        <v>77</v>
      </c>
      <c r="D40" s="18" t="s">
        <v>78</v>
      </c>
      <c r="E40" s="18">
        <v>223</v>
      </c>
      <c r="F40" s="18">
        <f>E40*400</f>
        <v>89200</v>
      </c>
      <c r="G40" s="18">
        <v>80421</v>
      </c>
      <c r="H40" s="26">
        <f>G40/400</f>
        <v>201.0525</v>
      </c>
      <c r="I40" s="26">
        <f>H40*100</f>
        <v>20105.25</v>
      </c>
      <c r="J40" s="16"/>
      <c r="K40" s="28"/>
    </row>
    <row r="41" s="3" customFormat="1" ht="24" customHeight="1" spans="1:11">
      <c r="A41" s="16">
        <v>33</v>
      </c>
      <c r="B41" s="17"/>
      <c r="C41" s="18" t="s">
        <v>79</v>
      </c>
      <c r="D41" s="18" t="s">
        <v>78</v>
      </c>
      <c r="E41" s="18">
        <v>240</v>
      </c>
      <c r="F41" s="18">
        <f>E41*400</f>
        <v>96000</v>
      </c>
      <c r="G41" s="18">
        <v>75943</v>
      </c>
      <c r="H41" s="26">
        <f>G41/400</f>
        <v>189.8575</v>
      </c>
      <c r="I41" s="26">
        <f>H41*100</f>
        <v>18985.75</v>
      </c>
      <c r="J41" s="16"/>
      <c r="K41" s="28"/>
    </row>
    <row r="42" s="3" customFormat="1" ht="24" customHeight="1" spans="1:11">
      <c r="A42" s="16">
        <v>34</v>
      </c>
      <c r="B42" s="17"/>
      <c r="C42" s="18" t="s">
        <v>80</v>
      </c>
      <c r="D42" s="18" t="s">
        <v>81</v>
      </c>
      <c r="E42" s="18">
        <v>18</v>
      </c>
      <c r="F42" s="18">
        <f t="shared" ref="F42:F54" si="4">E42*400</f>
        <v>7200</v>
      </c>
      <c r="G42" s="18">
        <v>7890</v>
      </c>
      <c r="H42" s="26">
        <v>18</v>
      </c>
      <c r="I42" s="26">
        <f t="shared" ref="I42:I66" si="5">H42*100</f>
        <v>1800</v>
      </c>
      <c r="J42" s="16"/>
      <c r="K42" s="28"/>
    </row>
    <row r="43" s="3" customFormat="1" ht="24" customHeight="1" spans="1:11">
      <c r="A43" s="16">
        <v>35</v>
      </c>
      <c r="B43" s="17"/>
      <c r="C43" s="18" t="s">
        <v>82</v>
      </c>
      <c r="D43" s="18" t="s">
        <v>81</v>
      </c>
      <c r="E43" s="18">
        <v>20</v>
      </c>
      <c r="F43" s="18">
        <f t="shared" si="4"/>
        <v>8000</v>
      </c>
      <c r="G43" s="18">
        <v>5691</v>
      </c>
      <c r="H43" s="26">
        <f t="shared" ref="H42:H50" si="6">G43/400</f>
        <v>14.2275</v>
      </c>
      <c r="I43" s="26">
        <f t="shared" si="5"/>
        <v>1422.75</v>
      </c>
      <c r="J43" s="16"/>
      <c r="K43" s="28"/>
    </row>
    <row r="44" s="3" customFormat="1" ht="24" customHeight="1" spans="1:11">
      <c r="A44" s="16">
        <v>36</v>
      </c>
      <c r="B44" s="17"/>
      <c r="C44" s="18" t="s">
        <v>83</v>
      </c>
      <c r="D44" s="18" t="s">
        <v>81</v>
      </c>
      <c r="E44" s="18">
        <v>90</v>
      </c>
      <c r="F44" s="18">
        <f t="shared" si="4"/>
        <v>36000</v>
      </c>
      <c r="G44" s="18">
        <v>35037</v>
      </c>
      <c r="H44" s="26">
        <f t="shared" si="6"/>
        <v>87.5925</v>
      </c>
      <c r="I44" s="26">
        <f t="shared" si="5"/>
        <v>8759.25</v>
      </c>
      <c r="J44" s="16"/>
      <c r="K44" s="28"/>
    </row>
    <row r="45" s="3" customFormat="1" ht="24" customHeight="1" spans="1:11">
      <c r="A45" s="16">
        <v>37</v>
      </c>
      <c r="B45" s="17"/>
      <c r="C45" s="18" t="s">
        <v>84</v>
      </c>
      <c r="D45" s="18" t="s">
        <v>81</v>
      </c>
      <c r="E45" s="18">
        <v>18</v>
      </c>
      <c r="F45" s="18">
        <f t="shared" si="4"/>
        <v>7200</v>
      </c>
      <c r="G45" s="18">
        <v>6448</v>
      </c>
      <c r="H45" s="26">
        <f t="shared" si="6"/>
        <v>16.12</v>
      </c>
      <c r="I45" s="26">
        <f t="shared" si="5"/>
        <v>1612</v>
      </c>
      <c r="J45" s="16"/>
      <c r="K45" s="28"/>
    </row>
    <row r="46" s="3" customFormat="1" ht="24" customHeight="1" spans="1:11">
      <c r="A46" s="16">
        <v>38</v>
      </c>
      <c r="B46" s="17"/>
      <c r="C46" s="18" t="s">
        <v>85</v>
      </c>
      <c r="D46" s="18" t="s">
        <v>81</v>
      </c>
      <c r="E46" s="18">
        <v>40</v>
      </c>
      <c r="F46" s="18">
        <f t="shared" si="4"/>
        <v>16000</v>
      </c>
      <c r="G46" s="18">
        <v>15953</v>
      </c>
      <c r="H46" s="26">
        <f t="shared" si="6"/>
        <v>39.8825</v>
      </c>
      <c r="I46" s="26">
        <f t="shared" si="5"/>
        <v>3988.25</v>
      </c>
      <c r="J46" s="16"/>
      <c r="K46" s="28"/>
    </row>
    <row r="47" s="3" customFormat="1" ht="32" customHeight="1" spans="1:11">
      <c r="A47" s="16">
        <v>39</v>
      </c>
      <c r="B47" s="17"/>
      <c r="C47" s="18" t="s">
        <v>86</v>
      </c>
      <c r="D47" s="18" t="s">
        <v>81</v>
      </c>
      <c r="E47" s="18">
        <v>100</v>
      </c>
      <c r="F47" s="18">
        <f t="shared" si="4"/>
        <v>40000</v>
      </c>
      <c r="G47" s="18">
        <v>40322</v>
      </c>
      <c r="H47" s="26">
        <v>100</v>
      </c>
      <c r="I47" s="26">
        <f t="shared" si="5"/>
        <v>10000</v>
      </c>
      <c r="J47" s="16"/>
      <c r="K47" s="28"/>
    </row>
    <row r="48" s="3" customFormat="1" ht="25" customHeight="1" spans="1:11">
      <c r="A48" s="16">
        <v>40</v>
      </c>
      <c r="B48" s="17"/>
      <c r="C48" s="18" t="s">
        <v>87</v>
      </c>
      <c r="D48" s="18" t="s">
        <v>81</v>
      </c>
      <c r="E48" s="18">
        <v>12</v>
      </c>
      <c r="F48" s="18">
        <f t="shared" si="4"/>
        <v>4800</v>
      </c>
      <c r="G48" s="18">
        <v>4240</v>
      </c>
      <c r="H48" s="26">
        <f t="shared" si="6"/>
        <v>10.6</v>
      </c>
      <c r="I48" s="26">
        <f t="shared" si="5"/>
        <v>1060</v>
      </c>
      <c r="J48" s="16"/>
      <c r="K48" s="28"/>
    </row>
    <row r="49" s="3" customFormat="1" ht="25" customHeight="1" spans="1:11">
      <c r="A49" s="16">
        <v>41</v>
      </c>
      <c r="B49" s="17"/>
      <c r="C49" s="18" t="s">
        <v>88</v>
      </c>
      <c r="D49" s="18" t="s">
        <v>76</v>
      </c>
      <c r="E49" s="18">
        <v>60</v>
      </c>
      <c r="F49" s="18">
        <f t="shared" si="4"/>
        <v>24000</v>
      </c>
      <c r="G49" s="18">
        <v>23042</v>
      </c>
      <c r="H49" s="26">
        <f t="shared" si="6"/>
        <v>57.605</v>
      </c>
      <c r="I49" s="26">
        <f t="shared" si="5"/>
        <v>5760.5</v>
      </c>
      <c r="J49" s="16"/>
      <c r="K49" s="28"/>
    </row>
    <row r="50" s="3" customFormat="1" ht="25" customHeight="1" spans="1:11">
      <c r="A50" s="16">
        <v>42</v>
      </c>
      <c r="B50" s="17"/>
      <c r="C50" s="18" t="s">
        <v>89</v>
      </c>
      <c r="D50" s="18" t="s">
        <v>90</v>
      </c>
      <c r="E50" s="18">
        <v>20</v>
      </c>
      <c r="F50" s="18">
        <f t="shared" si="4"/>
        <v>8000</v>
      </c>
      <c r="G50" s="18">
        <v>5733</v>
      </c>
      <c r="H50" s="26">
        <f t="shared" si="6"/>
        <v>14.3325</v>
      </c>
      <c r="I50" s="26">
        <f t="shared" si="5"/>
        <v>1433.25</v>
      </c>
      <c r="J50" s="16"/>
      <c r="K50" s="28"/>
    </row>
    <row r="51" s="3" customFormat="1" ht="25" customHeight="1" spans="1:11">
      <c r="A51" s="16">
        <v>43</v>
      </c>
      <c r="B51" s="17"/>
      <c r="C51" s="18" t="s">
        <v>91</v>
      </c>
      <c r="D51" s="18" t="s">
        <v>81</v>
      </c>
      <c r="E51" s="18">
        <v>85</v>
      </c>
      <c r="F51" s="18">
        <f t="shared" si="4"/>
        <v>34000</v>
      </c>
      <c r="G51" s="18">
        <v>34618</v>
      </c>
      <c r="H51" s="26">
        <v>85</v>
      </c>
      <c r="I51" s="26">
        <f t="shared" si="5"/>
        <v>8500</v>
      </c>
      <c r="J51" s="16"/>
      <c r="K51" s="28"/>
    </row>
    <row r="52" s="3" customFormat="1" ht="25" customHeight="1" spans="1:11">
      <c r="A52" s="16">
        <v>44</v>
      </c>
      <c r="B52" s="17"/>
      <c r="C52" s="18" t="s">
        <v>92</v>
      </c>
      <c r="D52" s="18" t="s">
        <v>93</v>
      </c>
      <c r="E52" s="18">
        <v>92</v>
      </c>
      <c r="F52" s="18">
        <f t="shared" si="4"/>
        <v>36800</v>
      </c>
      <c r="G52" s="18">
        <v>43725</v>
      </c>
      <c r="H52" s="26">
        <v>92</v>
      </c>
      <c r="I52" s="26">
        <f t="shared" si="5"/>
        <v>9200</v>
      </c>
      <c r="J52" s="16"/>
      <c r="K52" s="28"/>
    </row>
    <row r="53" s="3" customFormat="1" ht="25" customHeight="1" spans="1:11">
      <c r="A53" s="16">
        <v>45</v>
      </c>
      <c r="B53" s="17"/>
      <c r="C53" s="18" t="s">
        <v>94</v>
      </c>
      <c r="D53" s="18" t="s">
        <v>95</v>
      </c>
      <c r="E53" s="18">
        <v>133</v>
      </c>
      <c r="F53" s="18">
        <f t="shared" si="4"/>
        <v>53200</v>
      </c>
      <c r="G53" s="18">
        <v>53195</v>
      </c>
      <c r="H53" s="26">
        <f>G53/400</f>
        <v>132.9875</v>
      </c>
      <c r="I53" s="26">
        <f t="shared" si="5"/>
        <v>13298.75</v>
      </c>
      <c r="J53" s="16" t="s">
        <v>96</v>
      </c>
      <c r="K53" s="28"/>
    </row>
    <row r="54" s="3" customFormat="1" ht="25" customHeight="1" spans="1:11">
      <c r="A54" s="16">
        <v>46</v>
      </c>
      <c r="B54" s="17"/>
      <c r="C54" s="18" t="s">
        <v>97</v>
      </c>
      <c r="D54" s="18" t="s">
        <v>76</v>
      </c>
      <c r="E54" s="18">
        <v>28</v>
      </c>
      <c r="F54" s="18">
        <f t="shared" si="4"/>
        <v>11200</v>
      </c>
      <c r="G54" s="18">
        <v>11327</v>
      </c>
      <c r="H54" s="26">
        <v>28</v>
      </c>
      <c r="I54" s="26">
        <f t="shared" si="5"/>
        <v>2800</v>
      </c>
      <c r="J54" s="16" t="s">
        <v>96</v>
      </c>
      <c r="K54" s="28"/>
    </row>
    <row r="55" s="3" customFormat="1" ht="25" customHeight="1" spans="1:11">
      <c r="A55" s="16"/>
      <c r="B55" s="17"/>
      <c r="C55" s="18">
        <v>18</v>
      </c>
      <c r="D55" s="18"/>
      <c r="E55" s="18">
        <f>SUM(E37:E52)</f>
        <v>2648</v>
      </c>
      <c r="F55" s="18">
        <f>SUM(F37:F52)</f>
        <v>1059200</v>
      </c>
      <c r="G55" s="18">
        <f>SUM(G37:G54)</f>
        <v>1080219</v>
      </c>
      <c r="H55" s="26">
        <f>SUM(H37:H54)</f>
        <v>2668.395</v>
      </c>
      <c r="I55" s="26">
        <f>SUM(I37:I54)</f>
        <v>266839.5</v>
      </c>
      <c r="J55" s="16"/>
      <c r="K55" s="28"/>
    </row>
    <row r="56" s="3" customFormat="1" ht="30" customHeight="1" spans="1:11">
      <c r="A56" s="16">
        <v>47</v>
      </c>
      <c r="B56" s="17" t="s">
        <v>98</v>
      </c>
      <c r="C56" s="18" t="s">
        <v>99</v>
      </c>
      <c r="D56" s="18" t="s">
        <v>100</v>
      </c>
      <c r="E56" s="18">
        <v>7</v>
      </c>
      <c r="F56" s="18">
        <f>E56*400</f>
        <v>2800</v>
      </c>
      <c r="G56" s="18">
        <v>1679</v>
      </c>
      <c r="H56" s="26">
        <f>G56/400</f>
        <v>4.1975</v>
      </c>
      <c r="I56" s="26">
        <f>H56*100</f>
        <v>419.75</v>
      </c>
      <c r="J56" s="16"/>
      <c r="K56" s="28"/>
    </row>
    <row r="57" s="3" customFormat="1" ht="30" customHeight="1" spans="1:11">
      <c r="A57" s="16"/>
      <c r="B57" s="17"/>
      <c r="C57" s="18">
        <v>1</v>
      </c>
      <c r="D57" s="18"/>
      <c r="E57" s="18">
        <f>SUM(E56:E56)</f>
        <v>7</v>
      </c>
      <c r="F57" s="18">
        <f>SUM(F56:F56)</f>
        <v>2800</v>
      </c>
      <c r="G57" s="18">
        <f>SUM(G56:G56)</f>
        <v>1679</v>
      </c>
      <c r="H57" s="26">
        <f>SUM(H56:H56)</f>
        <v>4.1975</v>
      </c>
      <c r="I57" s="26">
        <f>SUM(I56:I56)</f>
        <v>419.75</v>
      </c>
      <c r="J57" s="16"/>
      <c r="K57" s="28"/>
    </row>
    <row r="58" s="3" customFormat="1" ht="30" customHeight="1" spans="1:11">
      <c r="A58" s="19">
        <v>48</v>
      </c>
      <c r="B58" s="20" t="s">
        <v>101</v>
      </c>
      <c r="C58" s="21" t="s">
        <v>102</v>
      </c>
      <c r="D58" s="18" t="s">
        <v>103</v>
      </c>
      <c r="E58" s="16">
        <v>47.61</v>
      </c>
      <c r="F58" s="18">
        <f t="shared" ref="F58:F66" si="7">E58*400</f>
        <v>19044</v>
      </c>
      <c r="G58" s="16">
        <v>21301</v>
      </c>
      <c r="H58" s="26">
        <v>47.61</v>
      </c>
      <c r="I58" s="26">
        <f t="shared" ref="I58:I66" si="8">H58*100</f>
        <v>4761</v>
      </c>
      <c r="J58" s="16"/>
      <c r="K58" s="28"/>
    </row>
    <row r="59" s="3" customFormat="1" ht="30" customHeight="1" spans="1:11">
      <c r="A59" s="19">
        <v>49</v>
      </c>
      <c r="B59" s="20"/>
      <c r="C59" s="21" t="s">
        <v>104</v>
      </c>
      <c r="D59" s="18" t="s">
        <v>103</v>
      </c>
      <c r="E59" s="16">
        <v>402.24</v>
      </c>
      <c r="F59" s="18">
        <f t="shared" si="7"/>
        <v>160896</v>
      </c>
      <c r="G59" s="16">
        <v>157870</v>
      </c>
      <c r="H59" s="26">
        <f>G59/400</f>
        <v>394.675</v>
      </c>
      <c r="I59" s="26">
        <f t="shared" si="8"/>
        <v>39467.5</v>
      </c>
      <c r="J59" s="16"/>
      <c r="K59" s="28"/>
    </row>
    <row r="60" s="3" customFormat="1" ht="30" customHeight="1" spans="1:11">
      <c r="A60" s="19">
        <v>50</v>
      </c>
      <c r="B60" s="20"/>
      <c r="C60" s="21" t="s">
        <v>105</v>
      </c>
      <c r="D60" s="18" t="s">
        <v>103</v>
      </c>
      <c r="E60" s="16">
        <v>15.56</v>
      </c>
      <c r="F60" s="18">
        <f t="shared" si="7"/>
        <v>6224</v>
      </c>
      <c r="G60" s="16">
        <v>7744</v>
      </c>
      <c r="H60" s="26">
        <v>15.56</v>
      </c>
      <c r="I60" s="26">
        <f t="shared" si="8"/>
        <v>1556</v>
      </c>
      <c r="J60" s="16"/>
      <c r="K60" s="28"/>
    </row>
    <row r="61" s="3" customFormat="1" ht="30" customHeight="1" spans="1:11">
      <c r="A61" s="19">
        <v>51</v>
      </c>
      <c r="B61" s="20"/>
      <c r="C61" s="21" t="s">
        <v>106</v>
      </c>
      <c r="D61" s="18" t="s">
        <v>107</v>
      </c>
      <c r="E61" s="16">
        <v>1300</v>
      </c>
      <c r="F61" s="18">
        <f t="shared" si="7"/>
        <v>520000</v>
      </c>
      <c r="G61" s="16">
        <v>446653</v>
      </c>
      <c r="H61" s="26">
        <f>G61/400</f>
        <v>1116.6325</v>
      </c>
      <c r="I61" s="26">
        <f t="shared" si="8"/>
        <v>111663.25</v>
      </c>
      <c r="J61" s="16"/>
      <c r="K61" s="28"/>
    </row>
    <row r="62" s="3" customFormat="1" ht="30" customHeight="1" spans="1:11">
      <c r="A62" s="19">
        <v>52</v>
      </c>
      <c r="B62" s="20"/>
      <c r="C62" s="21" t="s">
        <v>108</v>
      </c>
      <c r="D62" s="18" t="s">
        <v>103</v>
      </c>
      <c r="E62" s="16">
        <v>7.7</v>
      </c>
      <c r="F62" s="18">
        <f t="shared" si="7"/>
        <v>3080</v>
      </c>
      <c r="G62" s="16">
        <v>3525</v>
      </c>
      <c r="H62" s="26">
        <v>7.7</v>
      </c>
      <c r="I62" s="26">
        <f t="shared" si="8"/>
        <v>770</v>
      </c>
      <c r="J62" s="16"/>
      <c r="K62" s="28"/>
    </row>
    <row r="63" s="3" customFormat="1" ht="30" customHeight="1" spans="1:11">
      <c r="A63" s="19">
        <v>53</v>
      </c>
      <c r="B63" s="20"/>
      <c r="C63" s="21" t="s">
        <v>109</v>
      </c>
      <c r="D63" s="18" t="s">
        <v>103</v>
      </c>
      <c r="E63" s="16">
        <v>12.28</v>
      </c>
      <c r="F63" s="18">
        <f t="shared" si="7"/>
        <v>4912</v>
      </c>
      <c r="G63" s="16">
        <v>5051</v>
      </c>
      <c r="H63" s="26">
        <v>12.28</v>
      </c>
      <c r="I63" s="26">
        <f t="shared" si="8"/>
        <v>1228</v>
      </c>
      <c r="J63" s="16"/>
      <c r="K63" s="28"/>
    </row>
    <row r="64" s="3" customFormat="1" ht="30" customHeight="1" spans="1:11">
      <c r="A64" s="19">
        <v>54</v>
      </c>
      <c r="B64" s="20"/>
      <c r="C64" s="21" t="s">
        <v>110</v>
      </c>
      <c r="D64" s="18" t="s">
        <v>103</v>
      </c>
      <c r="E64" s="16">
        <v>9.12</v>
      </c>
      <c r="F64" s="18">
        <f t="shared" si="7"/>
        <v>3648</v>
      </c>
      <c r="G64" s="16">
        <v>3941</v>
      </c>
      <c r="H64" s="26">
        <v>9.12</v>
      </c>
      <c r="I64" s="26">
        <f t="shared" si="8"/>
        <v>912</v>
      </c>
      <c r="J64" s="16"/>
      <c r="K64" s="28"/>
    </row>
    <row r="65" s="3" customFormat="1" ht="30" customHeight="1" spans="1:11">
      <c r="A65" s="19">
        <v>55</v>
      </c>
      <c r="B65" s="20"/>
      <c r="C65" s="21" t="s">
        <v>111</v>
      </c>
      <c r="D65" s="18" t="s">
        <v>103</v>
      </c>
      <c r="E65" s="16">
        <v>10</v>
      </c>
      <c r="F65" s="18">
        <f t="shared" si="7"/>
        <v>4000</v>
      </c>
      <c r="G65" s="16">
        <v>1765</v>
      </c>
      <c r="H65" s="26">
        <f>G65/400</f>
        <v>4.4125</v>
      </c>
      <c r="I65" s="26">
        <f t="shared" si="8"/>
        <v>441.25</v>
      </c>
      <c r="J65" s="16"/>
      <c r="K65" s="28"/>
    </row>
    <row r="66" s="3" customFormat="1" ht="30" customHeight="1" spans="1:11">
      <c r="A66" s="19">
        <v>56</v>
      </c>
      <c r="B66" s="20"/>
      <c r="C66" s="21" t="s">
        <v>112</v>
      </c>
      <c r="D66" s="18" t="s">
        <v>103</v>
      </c>
      <c r="E66" s="16">
        <v>7</v>
      </c>
      <c r="F66" s="18">
        <f t="shared" si="7"/>
        <v>2800</v>
      </c>
      <c r="G66" s="16">
        <v>2182</v>
      </c>
      <c r="H66" s="26">
        <f>G66/400</f>
        <v>5.455</v>
      </c>
      <c r="I66" s="26">
        <f t="shared" si="8"/>
        <v>545.5</v>
      </c>
      <c r="J66" s="16"/>
      <c r="K66" s="28"/>
    </row>
    <row r="67" s="3" customFormat="1" ht="30" customHeight="1" spans="1:11">
      <c r="A67" s="19">
        <v>57</v>
      </c>
      <c r="B67" s="20"/>
      <c r="C67" s="21" t="s">
        <v>113</v>
      </c>
      <c r="D67" s="18" t="s">
        <v>103</v>
      </c>
      <c r="E67" s="16">
        <v>5</v>
      </c>
      <c r="F67" s="18">
        <f t="shared" ref="F67:F82" si="9">E67*400</f>
        <v>2000</v>
      </c>
      <c r="G67" s="16">
        <v>2034</v>
      </c>
      <c r="H67" s="26">
        <v>5</v>
      </c>
      <c r="I67" s="26">
        <f t="shared" ref="I67:I92" si="10">H67*100</f>
        <v>500</v>
      </c>
      <c r="J67" s="16"/>
      <c r="K67" s="28"/>
    </row>
    <row r="68" s="3" customFormat="1" ht="30" customHeight="1" spans="1:11">
      <c r="A68" s="19">
        <v>58</v>
      </c>
      <c r="B68" s="20"/>
      <c r="C68" s="21" t="s">
        <v>114</v>
      </c>
      <c r="D68" s="18" t="s">
        <v>103</v>
      </c>
      <c r="E68" s="16">
        <v>10</v>
      </c>
      <c r="F68" s="18">
        <f t="shared" si="9"/>
        <v>4000</v>
      </c>
      <c r="G68" s="16">
        <v>4754</v>
      </c>
      <c r="H68" s="26">
        <v>10</v>
      </c>
      <c r="I68" s="26">
        <f t="shared" si="10"/>
        <v>1000</v>
      </c>
      <c r="J68" s="16"/>
      <c r="K68" s="28"/>
    </row>
    <row r="69" s="3" customFormat="1" ht="30" customHeight="1" spans="1:11">
      <c r="A69" s="19">
        <v>59</v>
      </c>
      <c r="B69" s="20" t="s">
        <v>101</v>
      </c>
      <c r="C69" s="21" t="s">
        <v>115</v>
      </c>
      <c r="D69" s="18" t="s">
        <v>103</v>
      </c>
      <c r="E69" s="16">
        <v>12</v>
      </c>
      <c r="F69" s="18">
        <f t="shared" si="9"/>
        <v>4800</v>
      </c>
      <c r="G69" s="16">
        <v>3119</v>
      </c>
      <c r="H69" s="26">
        <f>G69/400</f>
        <v>7.7975</v>
      </c>
      <c r="I69" s="26">
        <f t="shared" si="10"/>
        <v>779.75</v>
      </c>
      <c r="J69" s="16"/>
      <c r="K69" s="28"/>
    </row>
    <row r="70" s="3" customFormat="1" ht="30" customHeight="1" spans="1:11">
      <c r="A70" s="19">
        <v>60</v>
      </c>
      <c r="B70" s="20"/>
      <c r="C70" s="21" t="s">
        <v>116</v>
      </c>
      <c r="D70" s="18" t="s">
        <v>103</v>
      </c>
      <c r="E70" s="16">
        <v>12</v>
      </c>
      <c r="F70" s="18">
        <f t="shared" si="9"/>
        <v>4800</v>
      </c>
      <c r="G70" s="16">
        <v>4824</v>
      </c>
      <c r="H70" s="26">
        <v>12</v>
      </c>
      <c r="I70" s="26">
        <f t="shared" si="10"/>
        <v>1200</v>
      </c>
      <c r="J70" s="16"/>
      <c r="K70" s="28"/>
    </row>
    <row r="71" s="3" customFormat="1" ht="30" customHeight="1" spans="1:11">
      <c r="A71" s="19">
        <v>61</v>
      </c>
      <c r="B71" s="20"/>
      <c r="C71" s="21" t="s">
        <v>117</v>
      </c>
      <c r="D71" s="18" t="s">
        <v>107</v>
      </c>
      <c r="E71" s="16">
        <v>500</v>
      </c>
      <c r="F71" s="18">
        <f t="shared" si="9"/>
        <v>200000</v>
      </c>
      <c r="G71" s="16">
        <v>201058</v>
      </c>
      <c r="H71" s="26">
        <v>500</v>
      </c>
      <c r="I71" s="26">
        <f t="shared" si="10"/>
        <v>50000</v>
      </c>
      <c r="J71" s="16"/>
      <c r="K71" s="28"/>
    </row>
    <row r="72" s="3" customFormat="1" ht="30" customHeight="1" spans="1:11">
      <c r="A72" s="19">
        <v>62</v>
      </c>
      <c r="B72" s="20"/>
      <c r="C72" s="21" t="s">
        <v>118</v>
      </c>
      <c r="D72" s="18" t="s">
        <v>103</v>
      </c>
      <c r="E72" s="16">
        <v>6.5</v>
      </c>
      <c r="F72" s="18">
        <f t="shared" si="9"/>
        <v>2600</v>
      </c>
      <c r="G72" s="16">
        <v>3076</v>
      </c>
      <c r="H72" s="26">
        <v>6.5</v>
      </c>
      <c r="I72" s="26">
        <f t="shared" si="10"/>
        <v>650</v>
      </c>
      <c r="J72" s="16"/>
      <c r="K72" s="28"/>
    </row>
    <row r="73" s="3" customFormat="1" ht="30" customHeight="1" spans="1:11">
      <c r="A73" s="16">
        <v>63</v>
      </c>
      <c r="B73" s="20"/>
      <c r="C73" s="16" t="s">
        <v>119</v>
      </c>
      <c r="D73" s="18" t="s">
        <v>103</v>
      </c>
      <c r="E73" s="16">
        <v>7</v>
      </c>
      <c r="F73" s="18">
        <f t="shared" si="9"/>
        <v>2800</v>
      </c>
      <c r="G73" s="16">
        <v>3436</v>
      </c>
      <c r="H73" s="26">
        <v>7</v>
      </c>
      <c r="I73" s="26">
        <f t="shared" si="10"/>
        <v>700</v>
      </c>
      <c r="J73" s="16"/>
      <c r="K73" s="28"/>
    </row>
    <row r="74" s="3" customFormat="1" ht="30" customHeight="1" spans="1:11">
      <c r="A74" s="16">
        <v>64</v>
      </c>
      <c r="B74" s="20"/>
      <c r="C74" s="18" t="s">
        <v>120</v>
      </c>
      <c r="D74" s="18" t="s">
        <v>103</v>
      </c>
      <c r="E74" s="16">
        <v>450</v>
      </c>
      <c r="F74" s="18">
        <f t="shared" si="9"/>
        <v>180000</v>
      </c>
      <c r="G74" s="16">
        <v>122607</v>
      </c>
      <c r="H74" s="26">
        <f>G74/400</f>
        <v>306.5175</v>
      </c>
      <c r="I74" s="26">
        <f t="shared" si="10"/>
        <v>30651.75</v>
      </c>
      <c r="J74" s="16"/>
      <c r="K74" s="28"/>
    </row>
    <row r="75" s="3" customFormat="1" ht="30" customHeight="1" spans="1:11">
      <c r="A75" s="16">
        <v>65</v>
      </c>
      <c r="B75" s="20"/>
      <c r="C75" s="18" t="s">
        <v>121</v>
      </c>
      <c r="D75" s="18" t="s">
        <v>103</v>
      </c>
      <c r="E75" s="18">
        <v>88</v>
      </c>
      <c r="F75" s="18">
        <f t="shared" si="9"/>
        <v>35200</v>
      </c>
      <c r="G75" s="16">
        <v>28574</v>
      </c>
      <c r="H75" s="26">
        <f>G75/400</f>
        <v>71.435</v>
      </c>
      <c r="I75" s="26">
        <f t="shared" si="10"/>
        <v>7143.5</v>
      </c>
      <c r="J75" s="16"/>
      <c r="K75" s="28"/>
    </row>
    <row r="76" s="3" customFormat="1" ht="30" customHeight="1" spans="1:11">
      <c r="A76" s="16">
        <v>66</v>
      </c>
      <c r="B76" s="20"/>
      <c r="C76" s="18" t="s">
        <v>122</v>
      </c>
      <c r="D76" s="18" t="s">
        <v>107</v>
      </c>
      <c r="E76" s="18">
        <v>31</v>
      </c>
      <c r="F76" s="18">
        <f t="shared" si="9"/>
        <v>12400</v>
      </c>
      <c r="G76" s="16">
        <v>12742</v>
      </c>
      <c r="H76" s="26">
        <v>31</v>
      </c>
      <c r="I76" s="26">
        <f t="shared" si="10"/>
        <v>3100</v>
      </c>
      <c r="J76" s="16"/>
      <c r="K76" s="28"/>
    </row>
    <row r="77" s="3" customFormat="1" ht="30" customHeight="1" spans="1:11">
      <c r="A77" s="16">
        <v>67</v>
      </c>
      <c r="B77" s="20"/>
      <c r="C77" s="18" t="s">
        <v>123</v>
      </c>
      <c r="D77" s="18" t="s">
        <v>124</v>
      </c>
      <c r="E77" s="18">
        <v>360</v>
      </c>
      <c r="F77" s="18">
        <f t="shared" si="9"/>
        <v>144000</v>
      </c>
      <c r="G77" s="16">
        <v>66155</v>
      </c>
      <c r="H77" s="26">
        <f>G77/400</f>
        <v>165.3875</v>
      </c>
      <c r="I77" s="26">
        <f t="shared" si="10"/>
        <v>16538.75</v>
      </c>
      <c r="J77" s="16"/>
      <c r="K77" s="28"/>
    </row>
    <row r="78" s="3" customFormat="1" ht="30" customHeight="1" spans="1:11">
      <c r="A78" s="16">
        <v>68</v>
      </c>
      <c r="B78" s="20"/>
      <c r="C78" s="18" t="s">
        <v>125</v>
      </c>
      <c r="D78" s="18" t="s">
        <v>124</v>
      </c>
      <c r="E78" s="18">
        <v>70</v>
      </c>
      <c r="F78" s="18">
        <f t="shared" si="9"/>
        <v>28000</v>
      </c>
      <c r="G78" s="16">
        <v>29397</v>
      </c>
      <c r="H78" s="26">
        <v>70</v>
      </c>
      <c r="I78" s="26">
        <f t="shared" si="10"/>
        <v>7000</v>
      </c>
      <c r="J78" s="16"/>
      <c r="K78" s="28"/>
    </row>
    <row r="79" s="3" customFormat="1" ht="30" customHeight="1" spans="1:11">
      <c r="A79" s="16">
        <v>69</v>
      </c>
      <c r="B79" s="20"/>
      <c r="C79" s="18" t="s">
        <v>126</v>
      </c>
      <c r="D79" s="18" t="s">
        <v>124</v>
      </c>
      <c r="E79" s="18">
        <v>14</v>
      </c>
      <c r="F79" s="18">
        <f t="shared" si="9"/>
        <v>5600</v>
      </c>
      <c r="G79" s="16">
        <v>4961</v>
      </c>
      <c r="H79" s="26">
        <f>G79/400</f>
        <v>12.4025</v>
      </c>
      <c r="I79" s="26">
        <f t="shared" si="10"/>
        <v>1240.25</v>
      </c>
      <c r="J79" s="16"/>
      <c r="K79" s="28"/>
    </row>
    <row r="80" s="3" customFormat="1" ht="30" customHeight="1" spans="1:11">
      <c r="A80" s="16">
        <v>70</v>
      </c>
      <c r="B80" s="20"/>
      <c r="C80" s="18" t="s">
        <v>127</v>
      </c>
      <c r="D80" s="18" t="s">
        <v>103</v>
      </c>
      <c r="E80" s="18">
        <v>15</v>
      </c>
      <c r="F80" s="18">
        <f t="shared" si="9"/>
        <v>6000</v>
      </c>
      <c r="G80" s="16">
        <v>5335</v>
      </c>
      <c r="H80" s="26">
        <f>G80/400</f>
        <v>13.3375</v>
      </c>
      <c r="I80" s="26">
        <f t="shared" si="10"/>
        <v>1333.75</v>
      </c>
      <c r="J80" s="16" t="s">
        <v>96</v>
      </c>
      <c r="K80" s="28"/>
    </row>
    <row r="81" s="3" customFormat="1" ht="30" customHeight="1" spans="1:11">
      <c r="A81" s="16">
        <v>71</v>
      </c>
      <c r="B81" s="20"/>
      <c r="C81" s="18" t="s">
        <v>128</v>
      </c>
      <c r="D81" s="18" t="s">
        <v>103</v>
      </c>
      <c r="E81" s="18">
        <v>11</v>
      </c>
      <c r="F81" s="18">
        <f t="shared" si="9"/>
        <v>4400</v>
      </c>
      <c r="G81" s="16">
        <v>5533</v>
      </c>
      <c r="H81" s="26">
        <v>11</v>
      </c>
      <c r="I81" s="26">
        <f t="shared" si="10"/>
        <v>1100</v>
      </c>
      <c r="J81" s="16" t="s">
        <v>96</v>
      </c>
      <c r="K81" s="28"/>
    </row>
    <row r="82" s="3" customFormat="1" ht="24" customHeight="1" spans="1:11">
      <c r="A82" s="16"/>
      <c r="B82" s="20"/>
      <c r="C82" s="18">
        <v>24</v>
      </c>
      <c r="D82" s="18"/>
      <c r="E82" s="16">
        <f>SUM(E58:E81)</f>
        <v>3403.01</v>
      </c>
      <c r="F82" s="18">
        <f>SUM(F56:F81)</f>
        <v>1366804</v>
      </c>
      <c r="G82" s="18">
        <f>SUM(G58:G81)</f>
        <v>1147637</v>
      </c>
      <c r="H82" s="26">
        <f>SUM(H58:H81)</f>
        <v>2842.8225</v>
      </c>
      <c r="I82" s="26">
        <f>SUM(I58:I81)</f>
        <v>284282.25</v>
      </c>
      <c r="J82" s="16"/>
      <c r="K82" s="28"/>
    </row>
    <row r="83" s="3" customFormat="1" ht="25" customHeight="1" spans="1:11">
      <c r="A83" s="16">
        <v>72</v>
      </c>
      <c r="B83" s="17" t="s">
        <v>129</v>
      </c>
      <c r="C83" s="18" t="s">
        <v>130</v>
      </c>
      <c r="D83" s="18" t="s">
        <v>131</v>
      </c>
      <c r="E83" s="16">
        <v>240</v>
      </c>
      <c r="F83" s="18">
        <f>E83*400</f>
        <v>96000</v>
      </c>
      <c r="G83" s="18">
        <v>97318</v>
      </c>
      <c r="H83" s="26">
        <v>240</v>
      </c>
      <c r="I83" s="26">
        <f>H83*100</f>
        <v>24000</v>
      </c>
      <c r="J83" s="16"/>
      <c r="K83" s="28"/>
    </row>
    <row r="84" s="3" customFormat="1" ht="25" customHeight="1" spans="1:11">
      <c r="A84" s="16">
        <v>73</v>
      </c>
      <c r="B84" s="17"/>
      <c r="C84" s="18" t="s">
        <v>132</v>
      </c>
      <c r="D84" s="18" t="s">
        <v>133</v>
      </c>
      <c r="E84" s="18">
        <v>160</v>
      </c>
      <c r="F84" s="18">
        <f>E84*400</f>
        <v>64000</v>
      </c>
      <c r="G84" s="18">
        <v>30941</v>
      </c>
      <c r="H84" s="26">
        <f>G84/400</f>
        <v>77.3525</v>
      </c>
      <c r="I84" s="26">
        <f>H84*100</f>
        <v>7735.25</v>
      </c>
      <c r="J84" s="16"/>
      <c r="K84" s="28"/>
    </row>
    <row r="85" s="3" customFormat="1" ht="25" customHeight="1" spans="1:11">
      <c r="A85" s="16"/>
      <c r="B85" s="17"/>
      <c r="C85" s="18">
        <v>2</v>
      </c>
      <c r="D85" s="18"/>
      <c r="E85" s="18">
        <f>SUM(E83:E84)</f>
        <v>400</v>
      </c>
      <c r="F85" s="18">
        <f>SUM(F83:F84)</f>
        <v>160000</v>
      </c>
      <c r="G85" s="18">
        <f>SUM(G83:G84)</f>
        <v>128259</v>
      </c>
      <c r="H85" s="26">
        <f>SUM(H83:H84)</f>
        <v>317.3525</v>
      </c>
      <c r="I85" s="26">
        <f>SUM(I83:I84)</f>
        <v>31735.25</v>
      </c>
      <c r="J85" s="16"/>
      <c r="K85" s="28"/>
    </row>
    <row r="86" s="3" customFormat="1" ht="42" customHeight="1" spans="1:11">
      <c r="A86" s="16">
        <v>74</v>
      </c>
      <c r="B86" s="17" t="s">
        <v>134</v>
      </c>
      <c r="C86" s="18" t="s">
        <v>135</v>
      </c>
      <c r="D86" s="18" t="s">
        <v>136</v>
      </c>
      <c r="E86" s="18">
        <v>800</v>
      </c>
      <c r="F86" s="18">
        <f>E86*400</f>
        <v>320000</v>
      </c>
      <c r="G86" s="31">
        <v>321265</v>
      </c>
      <c r="H86" s="26">
        <v>800</v>
      </c>
      <c r="I86" s="26">
        <f>H86*100</f>
        <v>80000</v>
      </c>
      <c r="J86" s="16"/>
      <c r="K86" s="28"/>
    </row>
    <row r="87" s="3" customFormat="1" ht="42" customHeight="1" spans="1:11">
      <c r="A87" s="16">
        <v>75</v>
      </c>
      <c r="B87" s="17"/>
      <c r="C87" s="29" t="s">
        <v>137</v>
      </c>
      <c r="D87" s="18" t="s">
        <v>138</v>
      </c>
      <c r="E87" s="18">
        <v>1500</v>
      </c>
      <c r="F87" s="18">
        <f>E87*400</f>
        <v>600000</v>
      </c>
      <c r="G87" s="18">
        <v>633224</v>
      </c>
      <c r="H87" s="26">
        <v>1500</v>
      </c>
      <c r="I87" s="26">
        <f>H87*100</f>
        <v>150000</v>
      </c>
      <c r="J87" s="16"/>
      <c r="K87" s="28"/>
    </row>
    <row r="88" s="3" customFormat="1" ht="25" customHeight="1" spans="1:11">
      <c r="A88" s="16">
        <v>76</v>
      </c>
      <c r="B88" s="17"/>
      <c r="C88" s="18" t="s">
        <v>139</v>
      </c>
      <c r="D88" s="18" t="s">
        <v>140</v>
      </c>
      <c r="E88" s="18">
        <v>450</v>
      </c>
      <c r="F88" s="18">
        <f>E88*400</f>
        <v>180000</v>
      </c>
      <c r="G88" s="18">
        <v>6668</v>
      </c>
      <c r="H88" s="26">
        <f>G88/400</f>
        <v>16.67</v>
      </c>
      <c r="I88" s="26">
        <f>H88*100</f>
        <v>1667</v>
      </c>
      <c r="J88" s="16"/>
      <c r="K88" s="28"/>
    </row>
    <row r="89" s="3" customFormat="1" ht="25" customHeight="1" spans="1:11">
      <c r="A89" s="16">
        <v>77</v>
      </c>
      <c r="B89" s="17"/>
      <c r="C89" s="18" t="s">
        <v>141</v>
      </c>
      <c r="D89" s="18" t="s">
        <v>140</v>
      </c>
      <c r="E89" s="18">
        <v>250</v>
      </c>
      <c r="F89" s="18">
        <f>E89*400</f>
        <v>100000</v>
      </c>
      <c r="G89" s="18">
        <v>99591</v>
      </c>
      <c r="H89" s="26">
        <f>G89/400</f>
        <v>248.9775</v>
      </c>
      <c r="I89" s="26">
        <f>H89*100</f>
        <v>24897.75</v>
      </c>
      <c r="J89" s="16"/>
      <c r="K89" s="28"/>
    </row>
    <row r="90" s="3" customFormat="1" ht="25" customHeight="1" spans="1:11">
      <c r="A90" s="16">
        <v>78</v>
      </c>
      <c r="B90" s="17"/>
      <c r="C90" s="18" t="s">
        <v>142</v>
      </c>
      <c r="D90" s="18" t="s">
        <v>140</v>
      </c>
      <c r="E90" s="18">
        <v>260</v>
      </c>
      <c r="F90" s="18">
        <f>E90*400</f>
        <v>104000</v>
      </c>
      <c r="G90" s="18">
        <v>4508</v>
      </c>
      <c r="H90" s="26">
        <f>G90/400</f>
        <v>11.27</v>
      </c>
      <c r="I90" s="26">
        <f>H90*100</f>
        <v>1127</v>
      </c>
      <c r="J90" s="16"/>
      <c r="K90" s="28"/>
    </row>
    <row r="91" s="3" customFormat="1" ht="25" customHeight="1" spans="1:11">
      <c r="A91" s="30"/>
      <c r="B91" s="17"/>
      <c r="C91" s="18">
        <v>5</v>
      </c>
      <c r="D91" s="18"/>
      <c r="E91" s="18">
        <f>SUM(E86:E90)</f>
        <v>3260</v>
      </c>
      <c r="F91" s="18">
        <f>SUM(F86:F90)</f>
        <v>1304000</v>
      </c>
      <c r="G91" s="18">
        <f>SUM(G86:G90)</f>
        <v>1065256</v>
      </c>
      <c r="H91" s="26">
        <f>SUM(H86:H90)</f>
        <v>2576.9175</v>
      </c>
      <c r="I91" s="26">
        <f>SUM(I86:I90)</f>
        <v>257691.75</v>
      </c>
      <c r="J91" s="16"/>
      <c r="K91" s="28"/>
    </row>
    <row r="92" s="3" customFormat="1" ht="47" customHeight="1" spans="1:11">
      <c r="A92" s="16">
        <v>79</v>
      </c>
      <c r="B92" s="17" t="s">
        <v>143</v>
      </c>
      <c r="C92" s="18" t="s">
        <v>144</v>
      </c>
      <c r="D92" s="18" t="s">
        <v>145</v>
      </c>
      <c r="E92" s="18">
        <v>423</v>
      </c>
      <c r="F92" s="18">
        <f>E92*400</f>
        <v>169200</v>
      </c>
      <c r="G92" s="18">
        <v>115336</v>
      </c>
      <c r="H92" s="26">
        <f>G92/400</f>
        <v>288.34</v>
      </c>
      <c r="I92" s="26">
        <f>H92*100</f>
        <v>28834</v>
      </c>
      <c r="J92" s="16"/>
      <c r="K92" s="28"/>
    </row>
    <row r="93" s="3" customFormat="1" ht="25" customHeight="1" spans="1:11">
      <c r="A93" s="16"/>
      <c r="B93" s="17"/>
      <c r="C93" s="18">
        <v>1</v>
      </c>
      <c r="D93" s="18"/>
      <c r="E93" s="18">
        <f>SUM(E92:E92)</f>
        <v>423</v>
      </c>
      <c r="F93" s="18">
        <f>SUM(F92:F92)</f>
        <v>169200</v>
      </c>
      <c r="G93" s="18">
        <f>G92</f>
        <v>115336</v>
      </c>
      <c r="H93" s="26">
        <f>G93/400</f>
        <v>288.34</v>
      </c>
      <c r="I93" s="26">
        <f>SUM(I92:I92)</f>
        <v>28834</v>
      </c>
      <c r="J93" s="16"/>
      <c r="K93" s="28"/>
    </row>
    <row r="94" s="3" customFormat="1" ht="25" customHeight="1" spans="1:11">
      <c r="A94" s="16">
        <v>80</v>
      </c>
      <c r="B94" s="17" t="s">
        <v>146</v>
      </c>
      <c r="C94" s="18" t="s">
        <v>147</v>
      </c>
      <c r="D94" s="18" t="s">
        <v>148</v>
      </c>
      <c r="E94" s="18">
        <v>400</v>
      </c>
      <c r="F94" s="18">
        <f>E94*400</f>
        <v>160000</v>
      </c>
      <c r="G94" s="18">
        <v>159978</v>
      </c>
      <c r="H94" s="26">
        <f>G94/400</f>
        <v>399.945</v>
      </c>
      <c r="I94" s="26">
        <f>H94*100</f>
        <v>39994.5</v>
      </c>
      <c r="J94" s="16"/>
      <c r="K94" s="28"/>
    </row>
    <row r="95" s="3" customFormat="1" ht="25" customHeight="1" spans="1:11">
      <c r="A95" s="16"/>
      <c r="B95" s="17"/>
      <c r="C95" s="18">
        <v>1</v>
      </c>
      <c r="D95" s="18"/>
      <c r="E95" s="18">
        <f>SUM(E94:E94)</f>
        <v>400</v>
      </c>
      <c r="F95" s="18">
        <f>SUM(F94:F94)</f>
        <v>160000</v>
      </c>
      <c r="G95" s="18">
        <f>G94</f>
        <v>159978</v>
      </c>
      <c r="H95" s="26">
        <f>G95/400</f>
        <v>399.945</v>
      </c>
      <c r="I95" s="26">
        <f>H95*100</f>
        <v>39994.5</v>
      </c>
      <c r="J95" s="16"/>
      <c r="K95" s="28"/>
    </row>
  </sheetData>
  <autoFilter xmlns:etc="http://www.wps.cn/officeDocument/2017/etCustomData" ref="A3:J97" etc:filterBottomFollowUsedRange="0">
    <extLst/>
  </autoFilter>
  <mergeCells count="24">
    <mergeCell ref="A1:J1"/>
    <mergeCell ref="A2:J2"/>
    <mergeCell ref="A5:B5"/>
    <mergeCell ref="A3:A4"/>
    <mergeCell ref="B3:B4"/>
    <mergeCell ref="B6:B20"/>
    <mergeCell ref="B21:B33"/>
    <mergeCell ref="B34:B36"/>
    <mergeCell ref="B37:B55"/>
    <mergeCell ref="B56:B57"/>
    <mergeCell ref="B58:B68"/>
    <mergeCell ref="B69:B82"/>
    <mergeCell ref="B83:B85"/>
    <mergeCell ref="B86:B91"/>
    <mergeCell ref="B92:B93"/>
    <mergeCell ref="B94:B95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18055555555556" right="0.118055555555556" top="0.196527777777778" bottom="0.196527777777778" header="0.236111111111111" footer="0.156944444444444"/>
  <pageSetup paperSize="9" scale="94" orientation="landscape" horizontalDpi="600"/>
  <headerFooter/>
  <rowBreaks count="6" manualBreakCount="6">
    <brk id="20" max="9" man="1"/>
    <brk id="36" max="9" man="1"/>
    <brk id="55" max="9" man="1"/>
    <brk id="68" max="9" man="1"/>
    <brk id="84" max="9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8" sqref="G2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青铜峡订单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</cp:lastModifiedBy>
  <cp:revision>0</cp:revision>
  <dcterms:created xsi:type="dcterms:W3CDTF">2025-08-15T09:48:00Z</dcterms:created>
  <dcterms:modified xsi:type="dcterms:W3CDTF">2025-11-24T09:06:16Z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5DDE681A2FD53CB8C16D086933A0F076_43</vt:lpwstr>
  </property>
  <property fmtid="{D5CDD505-2E9C-101B-9397-08002B2CF9AE}" pid="3" name="KSOProductBuildVer">
    <vt:lpwstr>2052-12.1.2.22575</vt:lpwstr>
  </property>
  <property fmtid="{D5CDD505-2E9C-101B-9397-08002B2CF9AE}" pid="4" name="KSOReadingLayout">
    <vt:bool>false</vt:bool>
  </property>
</Properties>
</file>