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firstSheet="2" activeTab="4"/>
  </bookViews>
  <sheets>
    <sheet name="158万外业招标 汇总  (专家审) " sheetId="1" r:id="rId1"/>
    <sheet name="158万外业招标  （专家审)" sheetId="2" r:id="rId2"/>
    <sheet name="158万內业招标  （专家审) " sheetId="3" r:id="rId3"/>
    <sheet name="158万内业招标 (专家审)" sheetId="4" r:id="rId4"/>
    <sheet name="158万独立资金 (专家审) " sheetId="5" r:id="rId5"/>
  </sheets>
  <definedNames/>
  <calcPr fullCalcOnLoad="1"/>
</workbook>
</file>

<file path=xl/sharedStrings.xml><?xml version="1.0" encoding="utf-8"?>
<sst xmlns="http://schemas.openxmlformats.org/spreadsheetml/2006/main" count="161" uniqueCount="97">
  <si>
    <t xml:space="preserve">     2022年青铜峡市盐碱地普查工作经费预算总表</t>
  </si>
  <si>
    <t>序号</t>
  </si>
  <si>
    <t>类别</t>
  </si>
  <si>
    <t>具体工作内容</t>
  </si>
  <si>
    <t>工作量</t>
  </si>
  <si>
    <t>单位</t>
  </si>
  <si>
    <t>单价
（元）</t>
  </si>
  <si>
    <t>分项预算
（元）</t>
  </si>
  <si>
    <t>备注</t>
  </si>
  <si>
    <t>外业资金</t>
  </si>
  <si>
    <t>外业采样及成果汇总</t>
  </si>
  <si>
    <t>点</t>
  </si>
  <si>
    <t>含1.外业调查采样；2.成果汇总；3.平台维护</t>
  </si>
  <si>
    <t>内业资金</t>
  </si>
  <si>
    <t>内业14项化验</t>
  </si>
  <si>
    <t>按照碱土标准测算实验室391个点化验及土样托管保存费用</t>
  </si>
  <si>
    <t>独立资金</t>
  </si>
  <si>
    <t>除外业和内业的其它相关工作</t>
  </si>
  <si>
    <t>含1.质量控制费；2.硬件设施配套；3项目管理</t>
  </si>
  <si>
    <t>总 计</t>
  </si>
  <si>
    <t xml:space="preserve">     2022年青铜峡市盐碱地普查工作经费预算表（一）</t>
  </si>
  <si>
    <t>子序号</t>
  </si>
  <si>
    <t>外业调查采样</t>
  </si>
  <si>
    <t>外业调查采样（表层）</t>
  </si>
  <si>
    <t>盐碱地391个样点土壤取双份样，按规范部分样点采四份样</t>
  </si>
  <si>
    <t>成果汇总</t>
  </si>
  <si>
    <t>数据校验与分析</t>
  </si>
  <si>
    <t>2人*15天</t>
  </si>
  <si>
    <t>2人/县×15天/县×1200元/人天</t>
  </si>
  <si>
    <t>盐碱地制图及数据库建立</t>
  </si>
  <si>
    <t>专业图件（土壤类型图、土壤属性图、土壤普查专题图）编制</t>
  </si>
  <si>
    <t>文字报告编写</t>
  </si>
  <si>
    <t>县级工作报告、分析报告、技术报告等等各类报告</t>
  </si>
  <si>
    <t>平台维护</t>
  </si>
  <si>
    <t>平台托管维护</t>
  </si>
  <si>
    <t>托管维护2022年盐碱地普查平台</t>
  </si>
  <si>
    <t>合计</t>
  </si>
  <si>
    <t xml:space="preserve">     2022年青铜峡市盐碱地普查工作经费预算表（二）</t>
  </si>
  <si>
    <t>内业化验</t>
  </si>
  <si>
    <t>碱土（盐土）和碱化土（盐化土）壤</t>
  </si>
  <si>
    <t>详见内业实验室化验清单，其中交换性阳离子预计200个点</t>
  </si>
  <si>
    <t>水质化验</t>
  </si>
  <si>
    <t>水质化验预计30个点</t>
  </si>
  <si>
    <t>土样托管保存</t>
  </si>
  <si>
    <t>托管保存2022年盐碱地样品，待2023年启用</t>
  </si>
  <si>
    <t>附：内业实验室化验清单</t>
  </si>
  <si>
    <t>内业实验室化验清单</t>
  </si>
  <si>
    <t>参数</t>
  </si>
  <si>
    <t>盐土和盐化土壤</t>
  </si>
  <si>
    <t>碱土和碱化土壤</t>
  </si>
  <si>
    <t>单价（元）</t>
  </si>
  <si>
    <t>一</t>
  </si>
  <si>
    <t>土壤样品</t>
  </si>
  <si>
    <t>pH值</t>
  </si>
  <si>
    <t>√</t>
  </si>
  <si>
    <t>电导率EC</t>
  </si>
  <si>
    <t>全盐</t>
  </si>
  <si>
    <t>可溶性盐分组成（八大离子）</t>
  </si>
  <si>
    <t>有机质</t>
  </si>
  <si>
    <t>阳离子交换量</t>
  </si>
  <si>
    <t>交换性阳离子</t>
  </si>
  <si>
    <t>颗粒组成</t>
  </si>
  <si>
    <t>容重</t>
  </si>
  <si>
    <t>二</t>
  </si>
  <si>
    <t>水质</t>
  </si>
  <si>
    <t>矿化度</t>
  </si>
  <si>
    <t>分盐（八大离子）</t>
  </si>
  <si>
    <t>小计</t>
  </si>
  <si>
    <t>391（个）</t>
  </si>
  <si>
    <t xml:space="preserve">     2022年青铜峡市盐碱地普查工作经费预算表（三）</t>
  </si>
  <si>
    <t>质量控制</t>
  </si>
  <si>
    <t>外业调查采样环节技术指导服务</t>
  </si>
  <si>
    <t>一个专家巡回指导，累计10天，1200元/人天</t>
  </si>
  <si>
    <t>数据成果汇总环节技术指导服务</t>
  </si>
  <si>
    <t>1人×10天×1200元/人天</t>
  </si>
  <si>
    <t>成果图件制作环节技术指导服务</t>
  </si>
  <si>
    <t>质量控制等环节技术指导服务</t>
  </si>
  <si>
    <t>2人×10天×1200元/人天</t>
  </si>
  <si>
    <t>招投标等环节技术指导服务</t>
  </si>
  <si>
    <t>1人×5天×1200元/人天</t>
  </si>
  <si>
    <t>独立费用</t>
  </si>
  <si>
    <t>宣传培训费</t>
  </si>
  <si>
    <t>各类宣传及人员培训</t>
  </si>
  <si>
    <t>交通补助费</t>
  </si>
  <si>
    <t>1人/组×4组×24天×50元/人天</t>
  </si>
  <si>
    <t>伙食补助</t>
  </si>
  <si>
    <t>1人/组×4组×24天×40元/人天</t>
  </si>
  <si>
    <t>台式计算机</t>
  </si>
  <si>
    <t>采样数据等资料存储，涉密数据库建立，对接自治区级平台</t>
  </si>
  <si>
    <t>笔记本电脑</t>
  </si>
  <si>
    <t>现场数据信息录入</t>
  </si>
  <si>
    <t>扫描、打印、复印文件复印机</t>
  </si>
  <si>
    <t>建立电子及纸质文档</t>
  </si>
  <si>
    <t>GPS</t>
  </si>
  <si>
    <t>定点校样</t>
  </si>
  <si>
    <t>无人机</t>
  </si>
  <si>
    <t>样点自检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</si>
</sst>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sz val="10"/>
      <name val="微软雅黑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6"/>
    </sheetView>
  </sheetViews>
  <sheetFormatPr defaultColWidth="9.00390625" defaultRowHeight="14.25"/>
  <cols>
    <col min="1" max="1" width="5.00390625" style="0" customWidth="1"/>
    <col min="2" max="2" width="13.25390625" style="0" customWidth="1"/>
    <col min="3" max="3" width="25.25390625" style="0" customWidth="1"/>
    <col min="4" max="4" width="6.375" style="0" customWidth="1"/>
    <col min="5" max="5" width="8.00390625" style="0" customWidth="1"/>
    <col min="6" max="6" width="8.125" style="0" customWidth="1"/>
    <col min="7" max="7" width="10.25390625" style="0" customWidth="1"/>
    <col min="8" max="8" width="45.125" style="48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57"/>
    </row>
    <row r="2" spans="1:8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5">
        <v>1</v>
      </c>
      <c r="B3" s="7" t="s">
        <v>9</v>
      </c>
      <c r="C3" s="71" t="s">
        <v>10</v>
      </c>
      <c r="D3" s="69">
        <v>391</v>
      </c>
      <c r="E3" s="69" t="s">
        <v>11</v>
      </c>
      <c r="F3" s="49"/>
      <c r="G3" s="49">
        <f>'158万外业招标  （专家审)'!H8</f>
        <v>1017500</v>
      </c>
      <c r="H3" s="8" t="s">
        <v>12</v>
      </c>
    </row>
    <row r="4" spans="1:8" ht="27" customHeight="1">
      <c r="A4" s="5">
        <v>2</v>
      </c>
      <c r="B4" s="7" t="s">
        <v>13</v>
      </c>
      <c r="C4" s="13" t="s">
        <v>14</v>
      </c>
      <c r="D4" s="7">
        <v>391</v>
      </c>
      <c r="E4" s="7" t="s">
        <v>11</v>
      </c>
      <c r="F4" s="18"/>
      <c r="G4" s="18">
        <f>'158万内业招标 (专家审)'!F20</f>
        <v>419300</v>
      </c>
      <c r="H4" s="28" t="s">
        <v>15</v>
      </c>
    </row>
    <row r="5" spans="1:8" ht="27" customHeight="1">
      <c r="A5" s="49">
        <v>3</v>
      </c>
      <c r="B5" s="7" t="s">
        <v>16</v>
      </c>
      <c r="C5" s="72" t="s">
        <v>17</v>
      </c>
      <c r="D5" s="7">
        <v>391</v>
      </c>
      <c r="E5" s="7" t="s">
        <v>11</v>
      </c>
      <c r="F5" s="65"/>
      <c r="G5" s="66">
        <f>'158万独立资金 (专家审) '!H16</f>
        <v>152140</v>
      </c>
      <c r="H5" s="8" t="s">
        <v>18</v>
      </c>
    </row>
    <row r="6" spans="1:8" ht="27" customHeight="1">
      <c r="A6" s="73" t="s">
        <v>19</v>
      </c>
      <c r="B6" s="74"/>
      <c r="C6" s="74"/>
      <c r="D6" s="74"/>
      <c r="E6" s="74"/>
      <c r="F6" s="75"/>
      <c r="G6" s="24">
        <f>SUM(G3:G5)</f>
        <v>1588940</v>
      </c>
      <c r="H6" s="31"/>
    </row>
    <row r="8" ht="14.25">
      <c r="C8" s="25"/>
    </row>
    <row r="9" ht="14.25">
      <c r="C9" s="26"/>
    </row>
    <row r="10" ht="14.25">
      <c r="C10" s="26"/>
    </row>
    <row r="11" ht="14.25">
      <c r="C11" s="25"/>
    </row>
    <row r="12" ht="14.25">
      <c r="C12" s="26"/>
    </row>
    <row r="13" ht="14.25">
      <c r="C13" s="25"/>
    </row>
  </sheetData>
  <sheetProtection/>
  <mergeCells count="2">
    <mergeCell ref="A1:H1"/>
    <mergeCell ref="A6:F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1" sqref="A1:I8"/>
    </sheetView>
  </sheetViews>
  <sheetFormatPr defaultColWidth="9.00390625" defaultRowHeight="14.25"/>
  <cols>
    <col min="1" max="1" width="5.00390625" style="0" customWidth="1"/>
    <col min="2" max="2" width="12.125" style="0" customWidth="1"/>
    <col min="3" max="3" width="7.375" style="0" customWidth="1"/>
    <col min="4" max="4" width="22.125" style="0" customWidth="1"/>
    <col min="5" max="5" width="6.375" style="0" customWidth="1"/>
    <col min="6" max="6" width="8.00390625" style="0" customWidth="1"/>
    <col min="7" max="7" width="8.125" style="0" customWidth="1"/>
    <col min="8" max="8" width="9.375" style="0" customWidth="1"/>
    <col min="9" max="9" width="43.50390625" style="0" customWidth="1"/>
  </cols>
  <sheetData>
    <row r="1" spans="1:9" s="61" customFormat="1" ht="30" customHeight="1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2" t="s">
        <v>1</v>
      </c>
      <c r="B2" s="2" t="s">
        <v>2</v>
      </c>
      <c r="C2" s="3" t="s">
        <v>21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2" t="s">
        <v>8</v>
      </c>
    </row>
    <row r="3" spans="1:9" ht="27" customHeight="1">
      <c r="A3" s="5">
        <v>1</v>
      </c>
      <c r="B3" s="62" t="s">
        <v>22</v>
      </c>
      <c r="C3" s="7">
        <v>1</v>
      </c>
      <c r="D3" s="13" t="s">
        <v>23</v>
      </c>
      <c r="E3" s="7">
        <v>391</v>
      </c>
      <c r="F3" s="7" t="s">
        <v>11</v>
      </c>
      <c r="G3" s="18">
        <v>1500</v>
      </c>
      <c r="H3" s="18">
        <f>E3*G3</f>
        <v>586500</v>
      </c>
      <c r="I3" s="28" t="s">
        <v>24</v>
      </c>
    </row>
    <row r="4" spans="1:9" ht="27" customHeight="1">
      <c r="A4" s="49">
        <v>2</v>
      </c>
      <c r="B4" s="7" t="s">
        <v>25</v>
      </c>
      <c r="C4" s="7">
        <v>2</v>
      </c>
      <c r="D4" s="63" t="s">
        <v>26</v>
      </c>
      <c r="E4" s="64">
        <v>1</v>
      </c>
      <c r="F4" s="64" t="s">
        <v>27</v>
      </c>
      <c r="G4" s="65">
        <v>1200</v>
      </c>
      <c r="H4" s="66">
        <v>36000</v>
      </c>
      <c r="I4" s="8" t="s">
        <v>28</v>
      </c>
    </row>
    <row r="5" spans="1:9" ht="27" customHeight="1">
      <c r="A5" s="49"/>
      <c r="B5" s="7"/>
      <c r="C5" s="7">
        <v>3</v>
      </c>
      <c r="D5" s="13" t="s">
        <v>29</v>
      </c>
      <c r="E5" s="7">
        <v>1</v>
      </c>
      <c r="F5" s="19">
        <v>1</v>
      </c>
      <c r="G5" s="19">
        <v>280000</v>
      </c>
      <c r="H5" s="19">
        <f>F5*G5</f>
        <v>280000</v>
      </c>
      <c r="I5" s="8" t="s">
        <v>30</v>
      </c>
    </row>
    <row r="6" spans="1:9" ht="27" customHeight="1">
      <c r="A6" s="49"/>
      <c r="B6" s="7"/>
      <c r="C6" s="7">
        <v>4</v>
      </c>
      <c r="D6" s="13" t="s">
        <v>31</v>
      </c>
      <c r="E6" s="67">
        <v>1</v>
      </c>
      <c r="F6" s="68">
        <v>1</v>
      </c>
      <c r="G6" s="68">
        <v>100000</v>
      </c>
      <c r="H6" s="19">
        <f>F6*G6</f>
        <v>100000</v>
      </c>
      <c r="I6" s="8" t="s">
        <v>32</v>
      </c>
    </row>
    <row r="7" spans="1:9" ht="27" customHeight="1">
      <c r="A7" s="49">
        <v>3</v>
      </c>
      <c r="B7" s="69" t="s">
        <v>33</v>
      </c>
      <c r="C7" s="7">
        <v>5</v>
      </c>
      <c r="D7" s="8" t="s">
        <v>34</v>
      </c>
      <c r="E7" s="9">
        <v>1</v>
      </c>
      <c r="F7" s="9">
        <v>1</v>
      </c>
      <c r="G7" s="9">
        <v>15000</v>
      </c>
      <c r="H7" s="19">
        <f>F7*G7</f>
        <v>15000</v>
      </c>
      <c r="I7" s="70" t="s">
        <v>35</v>
      </c>
    </row>
    <row r="8" spans="1:9" ht="27" customHeight="1">
      <c r="A8" s="3" t="s">
        <v>36</v>
      </c>
      <c r="B8" s="23"/>
      <c r="C8" s="23"/>
      <c r="D8" s="23"/>
      <c r="E8" s="23"/>
      <c r="F8" s="23"/>
      <c r="G8" s="23"/>
      <c r="H8" s="24">
        <f>SUM(H3:H7)</f>
        <v>1017500</v>
      </c>
      <c r="I8" s="31"/>
    </row>
    <row r="9" ht="14.25">
      <c r="D9" s="26"/>
    </row>
    <row r="10" ht="14.25">
      <c r="D10" s="25"/>
    </row>
    <row r="11" ht="14.25">
      <c r="D11" s="26"/>
    </row>
    <row r="12" ht="14.25">
      <c r="D12" s="25"/>
    </row>
  </sheetData>
  <sheetProtection/>
  <mergeCells count="4">
    <mergeCell ref="A1:I1"/>
    <mergeCell ref="A8:G8"/>
    <mergeCell ref="A4:A6"/>
    <mergeCell ref="B4:B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1" sqref="A1:I7"/>
    </sheetView>
  </sheetViews>
  <sheetFormatPr defaultColWidth="9.00390625" defaultRowHeight="14.25"/>
  <cols>
    <col min="1" max="1" width="5.00390625" style="0" customWidth="1"/>
    <col min="2" max="2" width="10.375" style="0" customWidth="1"/>
    <col min="3" max="3" width="7.375" style="0" customWidth="1"/>
    <col min="4" max="4" width="23.375" style="0" customWidth="1"/>
    <col min="5" max="5" width="6.375" style="0" customWidth="1"/>
    <col min="6" max="6" width="8.00390625" style="0" customWidth="1"/>
    <col min="7" max="7" width="8.125" style="0" customWidth="1"/>
    <col min="8" max="8" width="9.375" style="0" customWidth="1"/>
    <col min="9" max="9" width="40.75390625" style="48" customWidth="1"/>
  </cols>
  <sheetData>
    <row r="1" spans="1:9" ht="30" customHeight="1">
      <c r="A1" s="1" t="s">
        <v>37</v>
      </c>
      <c r="B1" s="1"/>
      <c r="C1" s="1"/>
      <c r="D1" s="1"/>
      <c r="E1" s="1"/>
      <c r="F1" s="1"/>
      <c r="G1" s="1"/>
      <c r="H1" s="1"/>
      <c r="I1" s="57"/>
    </row>
    <row r="2" spans="1:9" s="16" customFormat="1" ht="27" customHeight="1">
      <c r="A2" s="2" t="s">
        <v>1</v>
      </c>
      <c r="B2" s="2" t="s">
        <v>2</v>
      </c>
      <c r="C2" s="3" t="s">
        <v>21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4" t="s">
        <v>8</v>
      </c>
    </row>
    <row r="3" spans="1:9" s="16" customFormat="1" ht="27" customHeight="1">
      <c r="A3" s="49">
        <v>1</v>
      </c>
      <c r="B3" s="7" t="s">
        <v>38</v>
      </c>
      <c r="C3" s="7">
        <v>1</v>
      </c>
      <c r="D3" s="50" t="s">
        <v>39</v>
      </c>
      <c r="E3" s="36">
        <v>391</v>
      </c>
      <c r="F3" s="7" t="s">
        <v>11</v>
      </c>
      <c r="G3" s="18">
        <v>953.45</v>
      </c>
      <c r="H3" s="18">
        <v>372800</v>
      </c>
      <c r="I3" s="28" t="s">
        <v>40</v>
      </c>
    </row>
    <row r="4" spans="1:9" s="16" customFormat="1" ht="27" customHeight="1">
      <c r="A4" s="49"/>
      <c r="B4" s="7"/>
      <c r="C4" s="7">
        <v>2</v>
      </c>
      <c r="D4" s="51" t="s">
        <v>41</v>
      </c>
      <c r="E4" s="52">
        <v>30</v>
      </c>
      <c r="F4" s="7" t="s">
        <v>11</v>
      </c>
      <c r="G4" s="52">
        <v>550</v>
      </c>
      <c r="H4" s="18">
        <f>E4*G4</f>
        <v>16500</v>
      </c>
      <c r="I4" s="58" t="s">
        <v>42</v>
      </c>
    </row>
    <row r="5" spans="1:9" s="16" customFormat="1" ht="27" customHeight="1">
      <c r="A5" s="49"/>
      <c r="B5" s="7"/>
      <c r="C5" s="7">
        <v>3</v>
      </c>
      <c r="D5" s="50" t="s">
        <v>43</v>
      </c>
      <c r="E5" s="53"/>
      <c r="F5" s="54"/>
      <c r="G5" s="54"/>
      <c r="H5" s="54">
        <v>30000</v>
      </c>
      <c r="I5" s="59" t="s">
        <v>44</v>
      </c>
    </row>
    <row r="6" spans="1:9" s="16" customFormat="1" ht="27" customHeight="1">
      <c r="A6" s="3" t="s">
        <v>36</v>
      </c>
      <c r="B6" s="23"/>
      <c r="C6" s="23"/>
      <c r="D6" s="23"/>
      <c r="E6" s="23"/>
      <c r="F6" s="23"/>
      <c r="G6" s="23"/>
      <c r="H6" s="24">
        <f>SUM(H3:H5)</f>
        <v>419300</v>
      </c>
      <c r="I6" s="60"/>
    </row>
    <row r="7" spans="1:4" ht="15.75" customHeight="1">
      <c r="A7" s="55" t="s">
        <v>45</v>
      </c>
      <c r="B7" s="56"/>
      <c r="C7" s="56"/>
      <c r="D7" s="56"/>
    </row>
    <row r="8" ht="14.25">
      <c r="D8" s="25"/>
    </row>
    <row r="9" ht="14.25">
      <c r="D9" s="26"/>
    </row>
    <row r="10" ht="14.25">
      <c r="D10" s="25"/>
    </row>
  </sheetData>
  <sheetProtection/>
  <mergeCells count="5">
    <mergeCell ref="A1:I1"/>
    <mergeCell ref="A6:G6"/>
    <mergeCell ref="A7:D7"/>
    <mergeCell ref="A3:A5"/>
    <mergeCell ref="B3:B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SheetLayoutView="100" workbookViewId="0" topLeftCell="A17">
      <selection activeCell="A1" sqref="A1:F20"/>
    </sheetView>
  </sheetViews>
  <sheetFormatPr defaultColWidth="9.00390625" defaultRowHeight="18" customHeight="1"/>
  <cols>
    <col min="1" max="1" width="5.375" style="32" customWidth="1"/>
    <col min="2" max="2" width="26.125" style="33" customWidth="1"/>
    <col min="3" max="3" width="9.75390625" style="32" customWidth="1"/>
    <col min="4" max="4" width="16.25390625" style="32" customWidth="1"/>
    <col min="5" max="5" width="9.50390625" style="32" customWidth="1"/>
    <col min="6" max="6" width="13.00390625" style="32" customWidth="1"/>
    <col min="7" max="16384" width="9.00390625" style="33" customWidth="1"/>
  </cols>
  <sheetData>
    <row r="1" spans="1:6" ht="30" customHeight="1">
      <c r="A1" s="34" t="s">
        <v>46</v>
      </c>
      <c r="B1" s="35"/>
      <c r="C1" s="35"/>
      <c r="D1" s="35"/>
      <c r="E1" s="35"/>
      <c r="F1" s="35"/>
    </row>
    <row r="2" spans="1:6" s="32" customFormat="1" ht="27" customHeight="1">
      <c r="A2" s="36" t="s">
        <v>1</v>
      </c>
      <c r="B2" s="36" t="s">
        <v>47</v>
      </c>
      <c r="C2" s="36" t="s">
        <v>48</v>
      </c>
      <c r="D2" s="37"/>
      <c r="E2" s="36" t="s">
        <v>49</v>
      </c>
      <c r="F2" s="37"/>
    </row>
    <row r="3" spans="1:6" s="32" customFormat="1" ht="27" customHeight="1">
      <c r="A3" s="37"/>
      <c r="B3" s="37"/>
      <c r="C3" s="38" t="s">
        <v>50</v>
      </c>
      <c r="D3" s="39"/>
      <c r="E3" s="38" t="s">
        <v>50</v>
      </c>
      <c r="F3" s="39"/>
    </row>
    <row r="4" spans="1:6" s="32" customFormat="1" ht="27" customHeight="1">
      <c r="A4" s="37" t="s">
        <v>51</v>
      </c>
      <c r="B4" s="36" t="s">
        <v>52</v>
      </c>
      <c r="C4" s="36"/>
      <c r="D4" s="36">
        <v>1200</v>
      </c>
      <c r="E4" s="36"/>
      <c r="F4" s="36">
        <f>F5+F6+F7+F8+F9+F10+F11+F12+F13</f>
        <v>1100</v>
      </c>
    </row>
    <row r="5" spans="1:6" s="33" customFormat="1" ht="27" customHeight="1">
      <c r="A5" s="40">
        <v>1</v>
      </c>
      <c r="B5" s="41" t="s">
        <v>53</v>
      </c>
      <c r="C5" s="42" t="s">
        <v>54</v>
      </c>
      <c r="D5" s="40">
        <v>50</v>
      </c>
      <c r="E5" s="42" t="s">
        <v>54</v>
      </c>
      <c r="F5" s="40">
        <v>50</v>
      </c>
    </row>
    <row r="6" spans="1:6" s="33" customFormat="1" ht="27" customHeight="1">
      <c r="A6" s="40">
        <v>2</v>
      </c>
      <c r="B6" s="41" t="s">
        <v>55</v>
      </c>
      <c r="C6" s="42" t="s">
        <v>54</v>
      </c>
      <c r="D6" s="40">
        <v>30</v>
      </c>
      <c r="E6" s="42" t="s">
        <v>54</v>
      </c>
      <c r="F6" s="40">
        <v>30</v>
      </c>
    </row>
    <row r="7" spans="1:6" s="33" customFormat="1" ht="27" customHeight="1">
      <c r="A7" s="40">
        <v>3</v>
      </c>
      <c r="B7" s="41" t="s">
        <v>56</v>
      </c>
      <c r="C7" s="42" t="s">
        <v>54</v>
      </c>
      <c r="D7" s="40">
        <v>100</v>
      </c>
      <c r="E7" s="42" t="s">
        <v>54</v>
      </c>
      <c r="F7" s="40">
        <v>100</v>
      </c>
    </row>
    <row r="8" spans="1:6" s="33" customFormat="1" ht="27" customHeight="1">
      <c r="A8" s="40">
        <v>4</v>
      </c>
      <c r="B8" s="41" t="s">
        <v>57</v>
      </c>
      <c r="C8" s="42" t="s">
        <v>54</v>
      </c>
      <c r="D8" s="40">
        <v>300</v>
      </c>
      <c r="E8" s="42" t="s">
        <v>54</v>
      </c>
      <c r="F8" s="40">
        <v>300</v>
      </c>
    </row>
    <row r="9" spans="1:6" s="33" customFormat="1" ht="27" customHeight="1">
      <c r="A9" s="40">
        <v>5</v>
      </c>
      <c r="B9" s="41" t="s">
        <v>58</v>
      </c>
      <c r="C9" s="42" t="s">
        <v>54</v>
      </c>
      <c r="D9" s="40">
        <v>70</v>
      </c>
      <c r="E9" s="42" t="s">
        <v>54</v>
      </c>
      <c r="F9" s="40">
        <v>70</v>
      </c>
    </row>
    <row r="10" spans="1:6" s="33" customFormat="1" ht="27" customHeight="1">
      <c r="A10" s="40">
        <v>6</v>
      </c>
      <c r="B10" s="41" t="s">
        <v>59</v>
      </c>
      <c r="C10" s="42" t="s">
        <v>54</v>
      </c>
      <c r="D10" s="40">
        <v>100</v>
      </c>
      <c r="E10" s="42" t="s">
        <v>54</v>
      </c>
      <c r="F10" s="40">
        <v>100</v>
      </c>
    </row>
    <row r="11" spans="1:6" s="33" customFormat="1" ht="27" customHeight="1">
      <c r="A11" s="40">
        <v>7</v>
      </c>
      <c r="B11" s="41" t="s">
        <v>60</v>
      </c>
      <c r="C11" s="42"/>
      <c r="D11" s="40"/>
      <c r="E11" s="42" t="s">
        <v>54</v>
      </c>
      <c r="F11" s="40">
        <v>300</v>
      </c>
    </row>
    <row r="12" spans="1:6" s="33" customFormat="1" ht="27" customHeight="1">
      <c r="A12" s="40">
        <v>8</v>
      </c>
      <c r="B12" s="41" t="s">
        <v>61</v>
      </c>
      <c r="C12" s="42" t="s">
        <v>54</v>
      </c>
      <c r="D12" s="40">
        <v>100</v>
      </c>
      <c r="E12" s="42" t="s">
        <v>54</v>
      </c>
      <c r="F12" s="40">
        <v>100</v>
      </c>
    </row>
    <row r="13" spans="1:6" s="33" customFormat="1" ht="27" customHeight="1">
      <c r="A13" s="40">
        <v>9</v>
      </c>
      <c r="B13" s="41" t="s">
        <v>62</v>
      </c>
      <c r="C13" s="42" t="s">
        <v>54</v>
      </c>
      <c r="D13" s="40">
        <v>50</v>
      </c>
      <c r="E13" s="42" t="s">
        <v>54</v>
      </c>
      <c r="F13" s="40">
        <v>50</v>
      </c>
    </row>
    <row r="14" spans="1:6" s="33" customFormat="1" ht="27" customHeight="1">
      <c r="A14" s="40" t="s">
        <v>63</v>
      </c>
      <c r="B14" s="36" t="s">
        <v>64</v>
      </c>
      <c r="C14" s="42"/>
      <c r="D14" s="37">
        <v>550</v>
      </c>
      <c r="E14" s="36"/>
      <c r="F14" s="37">
        <v>550</v>
      </c>
    </row>
    <row r="15" spans="1:6" s="33" customFormat="1" ht="27" customHeight="1">
      <c r="A15" s="40">
        <v>1</v>
      </c>
      <c r="B15" s="41" t="s">
        <v>53</v>
      </c>
      <c r="C15" s="42" t="s">
        <v>54</v>
      </c>
      <c r="D15" s="40">
        <v>50</v>
      </c>
      <c r="E15" s="42" t="s">
        <v>54</v>
      </c>
      <c r="F15" s="40">
        <v>50</v>
      </c>
    </row>
    <row r="16" spans="1:6" s="33" customFormat="1" ht="27" customHeight="1">
      <c r="A16" s="40">
        <v>2</v>
      </c>
      <c r="B16" s="41" t="s">
        <v>55</v>
      </c>
      <c r="C16" s="42" t="s">
        <v>54</v>
      </c>
      <c r="D16" s="40">
        <v>50</v>
      </c>
      <c r="E16" s="42" t="s">
        <v>54</v>
      </c>
      <c r="F16" s="40">
        <v>50</v>
      </c>
    </row>
    <row r="17" spans="1:6" s="33" customFormat="1" ht="27" customHeight="1">
      <c r="A17" s="40">
        <v>3</v>
      </c>
      <c r="B17" s="41" t="s">
        <v>65</v>
      </c>
      <c r="C17" s="42" t="s">
        <v>54</v>
      </c>
      <c r="D17" s="40">
        <v>100</v>
      </c>
      <c r="E17" s="42" t="s">
        <v>54</v>
      </c>
      <c r="F17" s="40">
        <v>100</v>
      </c>
    </row>
    <row r="18" spans="1:6" s="33" customFormat="1" ht="27" customHeight="1">
      <c r="A18" s="40">
        <v>4</v>
      </c>
      <c r="B18" s="41" t="s">
        <v>66</v>
      </c>
      <c r="C18" s="42" t="s">
        <v>54</v>
      </c>
      <c r="D18" s="40">
        <v>350</v>
      </c>
      <c r="E18" s="42" t="s">
        <v>54</v>
      </c>
      <c r="F18" s="40">
        <v>350</v>
      </c>
    </row>
    <row r="19" spans="1:6" s="33" customFormat="1" ht="27" customHeight="1">
      <c r="A19" s="36" t="s">
        <v>67</v>
      </c>
      <c r="B19" s="43"/>
      <c r="C19" s="36"/>
      <c r="D19" s="37">
        <v>1750</v>
      </c>
      <c r="E19" s="36"/>
      <c r="F19" s="37">
        <v>1650</v>
      </c>
    </row>
    <row r="20" spans="1:6" s="33" customFormat="1" ht="27" customHeight="1">
      <c r="A20" s="44" t="s">
        <v>36</v>
      </c>
      <c r="B20" s="45"/>
      <c r="C20" s="46" t="s">
        <v>11</v>
      </c>
      <c r="D20" s="47" t="s">
        <v>68</v>
      </c>
      <c r="E20" s="46" t="s">
        <v>36</v>
      </c>
      <c r="F20" s="47">
        <f>F4*391+F14*30-F11*391+F11*200+30000</f>
        <v>419300</v>
      </c>
    </row>
  </sheetData>
  <sheetProtection/>
  <mergeCells count="9">
    <mergeCell ref="A1:F1"/>
    <mergeCell ref="C2:D2"/>
    <mergeCell ref="E2:F2"/>
    <mergeCell ref="C3:D3"/>
    <mergeCell ref="E3:F3"/>
    <mergeCell ref="A19:B19"/>
    <mergeCell ref="A20:B20"/>
    <mergeCell ref="A2:A3"/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00390625" style="0" customWidth="1"/>
    <col min="2" max="2" width="9.375" style="0" customWidth="1"/>
    <col min="3" max="3" width="7.375" style="0" customWidth="1"/>
    <col min="4" max="4" width="27.00390625" style="0" customWidth="1"/>
    <col min="5" max="5" width="7.375" style="0" customWidth="1"/>
    <col min="6" max="6" width="8.00390625" style="0" customWidth="1"/>
    <col min="7" max="7" width="8.125" style="0" customWidth="1"/>
    <col min="8" max="8" width="9.375" style="0" customWidth="1"/>
    <col min="9" max="9" width="37.625" style="0" customWidth="1"/>
  </cols>
  <sheetData>
    <row r="1" spans="1:9" ht="30" customHeight="1">
      <c r="A1" s="1" t="s">
        <v>69</v>
      </c>
      <c r="B1" s="1"/>
      <c r="C1" s="1"/>
      <c r="D1" s="1"/>
      <c r="E1" s="1"/>
      <c r="F1" s="1"/>
      <c r="G1" s="1"/>
      <c r="H1" s="1"/>
      <c r="I1" s="1"/>
    </row>
    <row r="2" spans="1:9" ht="27" customHeight="1">
      <c r="A2" s="2" t="s">
        <v>1</v>
      </c>
      <c r="B2" s="2" t="s">
        <v>2</v>
      </c>
      <c r="C2" s="3" t="s">
        <v>21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2" t="s">
        <v>8</v>
      </c>
    </row>
    <row r="3" spans="1:9" ht="27" customHeight="1">
      <c r="A3" s="5">
        <v>1</v>
      </c>
      <c r="B3" s="6" t="s">
        <v>70</v>
      </c>
      <c r="C3" s="7">
        <v>1</v>
      </c>
      <c r="D3" s="8" t="s">
        <v>71</v>
      </c>
      <c r="E3" s="9">
        <v>1</v>
      </c>
      <c r="F3" s="9">
        <v>10</v>
      </c>
      <c r="G3" s="9">
        <v>1200</v>
      </c>
      <c r="H3" s="9">
        <f>G3*F3</f>
        <v>12000</v>
      </c>
      <c r="I3" s="8" t="s">
        <v>72</v>
      </c>
    </row>
    <row r="4" spans="1:9" ht="27" customHeight="1">
      <c r="A4" s="10"/>
      <c r="B4" s="11"/>
      <c r="C4" s="7">
        <v>2</v>
      </c>
      <c r="D4" s="8" t="s">
        <v>73</v>
      </c>
      <c r="E4" s="9">
        <v>1</v>
      </c>
      <c r="F4" s="9">
        <v>10</v>
      </c>
      <c r="G4" s="9">
        <v>1200</v>
      </c>
      <c r="H4" s="9">
        <f aca="true" t="shared" si="0" ref="H4:H6">F4*G4</f>
        <v>12000</v>
      </c>
      <c r="I4" s="28" t="s">
        <v>74</v>
      </c>
    </row>
    <row r="5" spans="1:9" ht="27" customHeight="1">
      <c r="A5" s="10"/>
      <c r="B5" s="11"/>
      <c r="C5" s="7">
        <v>3</v>
      </c>
      <c r="D5" s="8" t="s">
        <v>75</v>
      </c>
      <c r="E5" s="9">
        <v>1</v>
      </c>
      <c r="F5" s="9">
        <v>10</v>
      </c>
      <c r="G5" s="9">
        <v>1200</v>
      </c>
      <c r="H5" s="9">
        <f t="shared" si="0"/>
        <v>12000</v>
      </c>
      <c r="I5" s="29"/>
    </row>
    <row r="6" spans="1:9" ht="27" customHeight="1">
      <c r="A6" s="10"/>
      <c r="B6" s="11"/>
      <c r="C6" s="7">
        <v>4</v>
      </c>
      <c r="D6" s="8" t="s">
        <v>76</v>
      </c>
      <c r="E6" s="9">
        <v>2</v>
      </c>
      <c r="F6" s="9">
        <v>10</v>
      </c>
      <c r="G6" s="9">
        <v>1200</v>
      </c>
      <c r="H6" s="9">
        <f>E6*F6*G6</f>
        <v>24000</v>
      </c>
      <c r="I6" s="8" t="s">
        <v>77</v>
      </c>
    </row>
    <row r="7" spans="1:9" ht="27" customHeight="1">
      <c r="A7" s="10"/>
      <c r="B7" s="11"/>
      <c r="C7" s="7">
        <v>5</v>
      </c>
      <c r="D7" s="8" t="s">
        <v>78</v>
      </c>
      <c r="E7" s="9">
        <v>1</v>
      </c>
      <c r="F7" s="9">
        <v>5</v>
      </c>
      <c r="G7" s="9">
        <v>1200</v>
      </c>
      <c r="H7" s="9">
        <f>E7*F7*G7</f>
        <v>6000</v>
      </c>
      <c r="I7" s="8" t="s">
        <v>79</v>
      </c>
    </row>
    <row r="8" spans="1:9" ht="27" customHeight="1">
      <c r="A8" s="5">
        <v>2</v>
      </c>
      <c r="B8" s="12" t="s">
        <v>80</v>
      </c>
      <c r="C8" s="7">
        <v>6</v>
      </c>
      <c r="D8" s="13" t="s">
        <v>81</v>
      </c>
      <c r="E8" s="14"/>
      <c r="F8" s="15"/>
      <c r="G8" s="16"/>
      <c r="H8" s="14">
        <v>20000</v>
      </c>
      <c r="I8" s="30" t="s">
        <v>82</v>
      </c>
    </row>
    <row r="9" spans="1:9" ht="27" customHeight="1">
      <c r="A9" s="10"/>
      <c r="B9" s="17"/>
      <c r="C9" s="7">
        <v>7</v>
      </c>
      <c r="D9" s="13" t="s">
        <v>83</v>
      </c>
      <c r="E9" s="18"/>
      <c r="F9" s="7"/>
      <c r="G9" s="18"/>
      <c r="H9" s="19">
        <v>4800</v>
      </c>
      <c r="I9" s="8" t="s">
        <v>84</v>
      </c>
    </row>
    <row r="10" spans="1:9" ht="27" customHeight="1">
      <c r="A10" s="10"/>
      <c r="B10" s="17"/>
      <c r="C10" s="7">
        <v>8</v>
      </c>
      <c r="D10" s="13" t="s">
        <v>85</v>
      </c>
      <c r="E10" s="18"/>
      <c r="F10" s="7"/>
      <c r="G10" s="18"/>
      <c r="H10" s="19">
        <v>3840</v>
      </c>
      <c r="I10" s="8" t="s">
        <v>86</v>
      </c>
    </row>
    <row r="11" spans="1:9" ht="27" customHeight="1">
      <c r="A11" s="10"/>
      <c r="B11" s="17"/>
      <c r="C11" s="7">
        <v>9</v>
      </c>
      <c r="D11" s="8" t="s">
        <v>87</v>
      </c>
      <c r="E11" s="18">
        <v>1</v>
      </c>
      <c r="F11" s="18"/>
      <c r="G11" s="18"/>
      <c r="H11" s="20">
        <v>7500</v>
      </c>
      <c r="I11" s="8" t="s">
        <v>88</v>
      </c>
    </row>
    <row r="12" spans="1:9" ht="27" customHeight="1">
      <c r="A12" s="10"/>
      <c r="B12" s="17"/>
      <c r="C12" s="7">
        <v>10</v>
      </c>
      <c r="D12" s="8" t="s">
        <v>89</v>
      </c>
      <c r="E12" s="18">
        <v>1</v>
      </c>
      <c r="F12" s="18"/>
      <c r="G12" s="18"/>
      <c r="H12" s="20">
        <v>9000</v>
      </c>
      <c r="I12" s="8" t="s">
        <v>90</v>
      </c>
    </row>
    <row r="13" spans="1:9" ht="27" customHeight="1">
      <c r="A13" s="10"/>
      <c r="B13" s="17"/>
      <c r="C13" s="7">
        <v>11</v>
      </c>
      <c r="D13" s="8" t="s">
        <v>91</v>
      </c>
      <c r="E13" s="18"/>
      <c r="F13" s="18"/>
      <c r="G13" s="18"/>
      <c r="H13" s="20">
        <v>18000</v>
      </c>
      <c r="I13" s="8" t="s">
        <v>92</v>
      </c>
    </row>
    <row r="14" spans="1:9" ht="27" customHeight="1">
      <c r="A14" s="10"/>
      <c r="B14" s="17"/>
      <c r="C14" s="7">
        <v>12</v>
      </c>
      <c r="D14" s="8" t="s">
        <v>93</v>
      </c>
      <c r="E14" s="18">
        <v>1</v>
      </c>
      <c r="F14" s="18"/>
      <c r="G14" s="18">
        <v>8000</v>
      </c>
      <c r="H14" s="20">
        <v>8000</v>
      </c>
      <c r="I14" s="8" t="s">
        <v>94</v>
      </c>
    </row>
    <row r="15" spans="1:9" ht="27" customHeight="1">
      <c r="A15" s="21"/>
      <c r="B15" s="22"/>
      <c r="C15" s="7">
        <v>13</v>
      </c>
      <c r="D15" s="8" t="s">
        <v>95</v>
      </c>
      <c r="E15" s="18">
        <v>1</v>
      </c>
      <c r="F15" s="18"/>
      <c r="G15" s="18">
        <v>15000</v>
      </c>
      <c r="H15" s="18">
        <v>15000</v>
      </c>
      <c r="I15" s="8" t="s">
        <v>96</v>
      </c>
    </row>
    <row r="16" spans="1:9" ht="27" customHeight="1">
      <c r="A16" s="3" t="s">
        <v>36</v>
      </c>
      <c r="B16" s="23"/>
      <c r="C16" s="23"/>
      <c r="D16" s="23"/>
      <c r="E16" s="23"/>
      <c r="F16" s="23"/>
      <c r="G16" s="23"/>
      <c r="H16" s="24">
        <f>SUM(H3:H15)</f>
        <v>152140</v>
      </c>
      <c r="I16" s="31"/>
    </row>
    <row r="18" ht="14.25">
      <c r="D18" s="25"/>
    </row>
    <row r="19" spans="4:8" ht="14.25">
      <c r="D19" s="26"/>
      <c r="H19" s="27"/>
    </row>
    <row r="20" ht="14.25">
      <c r="D20" s="26"/>
    </row>
    <row r="21" ht="14.25">
      <c r="D21" s="25"/>
    </row>
    <row r="22" ht="14.25">
      <c r="D22" s="26"/>
    </row>
    <row r="23" ht="14.25">
      <c r="D23" s="25"/>
    </row>
  </sheetData>
  <sheetProtection/>
  <mergeCells count="7">
    <mergeCell ref="A1:I1"/>
    <mergeCell ref="A16:G16"/>
    <mergeCell ref="A3:A7"/>
    <mergeCell ref="A8:A15"/>
    <mergeCell ref="B3:B7"/>
    <mergeCell ref="B8:B15"/>
    <mergeCell ref="I4:I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WANPENG</dc:creator>
  <cp:keywords/>
  <dc:description/>
  <cp:lastModifiedBy>风过无痕</cp:lastModifiedBy>
  <dcterms:created xsi:type="dcterms:W3CDTF">2016-12-02T08:54:00Z</dcterms:created>
  <dcterms:modified xsi:type="dcterms:W3CDTF">2022-09-06T02:17:20Z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9DA77102267E496E8C778E9A009C269C</vt:lpwstr>
  </property>
</Properties>
</file>