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60" tabRatio="862" firstSheet="5" activeTab="6"/>
  </bookViews>
  <sheets>
    <sheet name="一般公共预算表（一）" sheetId="1" r:id="rId1"/>
    <sheet name="功能分类科目表（二）-1" sheetId="2" r:id="rId2"/>
    <sheet name="功能分类科目表（二） " sheetId="3" r:id="rId3"/>
    <sheet name="经济分类科目表（三）" sheetId="4" r:id="rId4"/>
    <sheet name="基本支出经济分类科目表（四）" sheetId="5" r:id="rId5"/>
    <sheet name="政府性基金预算（五）" sheetId="6" r:id="rId6"/>
    <sheet name="社保基金预算收入表（六）-1" sheetId="7" r:id="rId7"/>
    <sheet name="社保基金预算支出表（六）-2" sheetId="8" r:id="rId8"/>
    <sheet name="国有资本经营预算收入表（七）-1" sheetId="9" r:id="rId9"/>
    <sheet name="国有资本经营预算支出表（七）-2" sheetId="10" r:id="rId10"/>
    <sheet name="三公经费预算表（八）" sheetId="11" r:id="rId11"/>
    <sheet name="专项转移支付情况表（九）" sheetId="12" r:id="rId12"/>
    <sheet name="政府性债务情况（十）" sheetId="13" r:id="rId13"/>
    <sheet name="政府性债务情况（十） (2)" sheetId="14" r:id="rId14"/>
    <sheet name="税收返还和转移支付表（十一）" sheetId="15" r:id="rId15"/>
    <sheet name="政府性基金转移支付表（十二）" sheetId="16" r:id="rId16"/>
  </sheets>
  <definedNames>
    <definedName name="_xlnm._FilterDatabase" localSheetId="11" hidden="1">'专项转移支付情况表（九）'!$B$3:$F$34</definedName>
    <definedName name="_xlnm._FilterDatabase" localSheetId="2" hidden="1">'功能分类科目表（二） '!$A$5:$C$342</definedName>
    <definedName name="_xlnm._FilterDatabase" localSheetId="1" hidden="1">'功能分类科目表（二）-1'!$A$5:$E$342</definedName>
    <definedName name="_xlnm.Print_Area">#N/A</definedName>
    <definedName name="_xlnm.Print_Titles" localSheetId="2">'功能分类科目表（二） '!$1:$4</definedName>
    <definedName name="_xlnm.Print_Titles" localSheetId="1">'功能分类科目表（二）-1'!$1:$4</definedName>
    <definedName name="_xlnm.Print_Titles" localSheetId="3">'经济分类科目表（三）'!$1:$4</definedName>
    <definedName name="_xlnm.Print_Titles" localSheetId="14">'税收返还和转移支付表（十一）'!$1:$4</definedName>
    <definedName name="_xlnm.Print_Titles" localSheetId="0">'一般公共预算表（一）'!$1:$4</definedName>
    <definedName name="_xlnm.Print_Titles" localSheetId="11">'专项转移支付情况表（九）'!$1:$3</definedName>
    <definedName name="_xlnm.Print_Titles">#N/A</definedName>
    <definedName name="_xlnm.Print_Titles" localSheetId="8">'国有资本经营预算收入表（七）-1'!$1:$3</definedName>
    <definedName name="_xlnm.Print_Titles" localSheetId="9">'国有资本经营预算支出表（七）-2'!$1:$3</definedName>
  </definedNames>
  <calcPr calcId="144525" iterate="1" iterateCount="100" iterateDelta="0.001"/>
</workbook>
</file>

<file path=xl/comments1.xml><?xml version="1.0" encoding="utf-8"?>
<comments xmlns="http://schemas.openxmlformats.org/spreadsheetml/2006/main">
  <authors>
    <author>lduser1</author>
  </authors>
  <commentList>
    <comment ref="F24" authorId="0">
      <text>
        <r>
          <rPr>
            <sz val="9"/>
            <color indexed="81"/>
            <rFont val="宋体"/>
            <charset val="134"/>
          </rPr>
          <t xml:space="preserve">lduser1:
2012年科目名称改动</t>
        </r>
      </text>
    </comment>
  </commentList>
</comments>
</file>

<file path=xl/sharedStrings.xml><?xml version="1.0" encoding="utf-8"?>
<sst xmlns="http://schemas.openxmlformats.org/spreadsheetml/2006/main" count="1109">
  <si>
    <t>附表1:</t>
  </si>
  <si>
    <t>青铜峡市2018年一般公共预算收支总表</t>
  </si>
  <si>
    <t>单位：万元</t>
  </si>
  <si>
    <t>收入项目</t>
  </si>
  <si>
    <t>2017年
预算数</t>
  </si>
  <si>
    <t>2017年
预计完成数</t>
  </si>
  <si>
    <t>2018年
预算数</t>
  </si>
  <si>
    <t>比2017年  增减%</t>
  </si>
  <si>
    <t>支出项目</t>
  </si>
  <si>
    <t>比2017年预算安排增减%</t>
  </si>
  <si>
    <t>一、税收收入</t>
  </si>
  <si>
    <t>一、一般公共服务</t>
  </si>
  <si>
    <t xml:space="preserve">    增值税</t>
  </si>
  <si>
    <t>二、外交支出</t>
  </si>
  <si>
    <t xml:space="preserve">    企业所得税</t>
  </si>
  <si>
    <t>三、国防支出</t>
  </si>
  <si>
    <t xml:space="preserve">    个人所得税</t>
  </si>
  <si>
    <t>四、公共安全支出</t>
  </si>
  <si>
    <t xml:space="preserve">    环保税</t>
  </si>
  <si>
    <t>五、教育支出</t>
  </si>
  <si>
    <t xml:space="preserve">    城市维护建设税</t>
  </si>
  <si>
    <t>六、科学技术支出</t>
  </si>
  <si>
    <t xml:space="preserve">    房产税</t>
  </si>
  <si>
    <t>七、文化体育与传媒支出</t>
  </si>
  <si>
    <t xml:space="preserve">    印花税</t>
  </si>
  <si>
    <t>八、社会保障和就业支出</t>
  </si>
  <si>
    <t xml:space="preserve">    城镇土地使用税</t>
  </si>
  <si>
    <t>九、医疗卫生与计划生育支出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</si>
  <si>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</si>
  <si>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</si>
  <si>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</si>
  <si>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</si>
  <si>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</si>
  <si>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</si>
  <si>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</si>
  <si>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</si>
  <si>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水资源税</t>
  </si>
  <si>
    <t>十四、资源勘探信息等支出</t>
  </si>
  <si>
    <t xml:space="preserve">    其他税收收入</t>
  </si>
  <si>
    <t>十五、商业服务业等支出</t>
  </si>
  <si>
    <t>十六、金融支出</t>
  </si>
  <si>
    <t>二、非税收入</t>
  </si>
  <si>
    <t>十七、援助其他地区支出</t>
  </si>
  <si>
    <t xml:space="preserve">    专项收入</t>
  </si>
  <si>
    <t>十八、国土海洋气象等支出</t>
  </si>
  <si>
    <t xml:space="preserve">       水资源费</t>
  </si>
  <si>
    <t>十九、住房保障支出</t>
  </si>
  <si>
    <t xml:space="preserve">       排污费</t>
  </si>
  <si>
    <t>二十、粮油物资储备支出</t>
  </si>
  <si>
    <t xml:space="preserve">       教育费附加</t>
  </si>
  <si>
    <t>二十一、预备费</t>
  </si>
  <si>
    <t xml:space="preserve">       残疾人就业保障金</t>
  </si>
  <si>
    <t>二十二、债务付息支出</t>
  </si>
  <si>
    <t xml:space="preserve">       教育资金收入</t>
  </si>
  <si>
    <t>二十三、其他支出</t>
  </si>
  <si>
    <t xml:space="preserve">       农田水利建设资金</t>
  </si>
  <si>
    <t xml:space="preserve">       其他专项收入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</si>
  <si>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</si>
  <si>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</si>
  <si>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</si>
  <si>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</si>
  <si>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</si>
  <si>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</si>
  <si>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</si>
  <si>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一般公共预算收入合计</t>
  </si>
  <si>
    <t>一般公共预算支出合计</t>
  </si>
  <si>
    <t>转移性收入</t>
  </si>
  <si>
    <t>转移性支出</t>
  </si>
  <si>
    <t xml:space="preserve">  上级补助收入</t>
  </si>
  <si>
    <t xml:space="preserve">  上解上级支出</t>
  </si>
  <si>
    <t xml:space="preserve">    返还性收入</t>
  </si>
  <si>
    <t xml:space="preserve">    城镇土地使用税专项上解支出</t>
  </si>
  <si>
    <t xml:space="preserve">    一般性转移支付收入</t>
  </si>
  <si>
    <t xml:space="preserve">    专项转移支付收入 </t>
  </si>
  <si>
    <t>收 入 总 计</t>
  </si>
  <si>
    <t>支 出 总 计</t>
  </si>
  <si>
    <t>附表2：</t>
  </si>
  <si>
    <t>青铜峡市2018年一般公共预算功能分类表</t>
  </si>
  <si>
    <t>功能科目编码</t>
  </si>
  <si>
    <t>功能科目名称</t>
  </si>
  <si>
    <t>市本级     预算安排</t>
  </si>
  <si>
    <t>提前下达        转移支付</t>
  </si>
  <si>
    <t>合计</t>
  </si>
  <si>
    <t/>
  </si>
  <si>
    <t>201</t>
  </si>
  <si>
    <t>一般公共服务支出</t>
  </si>
  <si>
    <t xml:space="preserve">  20101</t>
  </si>
  <si>
    <t xml:space="preserve">  人大事务</t>
  </si>
  <si>
    <t xml:space="preserve">    2010101</t>
  </si>
  <si>
    <t xml:space="preserve">    行政运行</t>
  </si>
  <si>
    <t xml:space="preserve">    2010199</t>
  </si>
  <si>
    <t xml:space="preserve">    其他人大事务支出</t>
  </si>
  <si>
    <t xml:space="preserve">  20102</t>
  </si>
  <si>
    <t xml:space="preserve">  政协事务</t>
  </si>
  <si>
    <t xml:space="preserve">    2010201</t>
  </si>
  <si>
    <t xml:space="preserve">  20103</t>
  </si>
  <si>
    <t xml:space="preserve">  政府办公厅（室）及相关机构事务</t>
  </si>
  <si>
    <t xml:space="preserve">    2010301</t>
  </si>
  <si>
    <t xml:space="preserve">    2010302</t>
  </si>
  <si>
    <t xml:space="preserve">    一般行政管理事务</t>
  </si>
  <si>
    <t xml:space="preserve"> </t>
  </si>
  <si>
    <t xml:space="preserve">    2010306</t>
  </si>
  <si>
    <t xml:space="preserve">    政务公开审批</t>
  </si>
  <si>
    <t xml:space="preserve">    2010307</t>
  </si>
  <si>
    <t xml:space="preserve">    法制建设</t>
  </si>
  <si>
    <t xml:space="preserve">    2010308</t>
  </si>
  <si>
    <t xml:space="preserve">    信访事务</t>
  </si>
  <si>
    <t xml:space="preserve">    2010399</t>
  </si>
  <si>
    <t xml:space="preserve">    其他政府办公厅（室）及相关机构事务支出</t>
  </si>
  <si>
    <t xml:space="preserve">  20104</t>
  </si>
  <si>
    <t xml:space="preserve">  发展与改革事务</t>
  </si>
  <si>
    <t xml:space="preserve">    2010401</t>
  </si>
  <si>
    <t xml:space="preserve">    2010408</t>
  </si>
  <si>
    <t xml:space="preserve">    物价管理</t>
  </si>
  <si>
    <t xml:space="preserve">  20105</t>
  </si>
  <si>
    <t xml:space="preserve">  统计信息事务</t>
  </si>
  <si>
    <t xml:space="preserve">    2010501</t>
  </si>
  <si>
    <t xml:space="preserve">    2010505</t>
  </si>
  <si>
    <t xml:space="preserve">    专项统计业务</t>
  </si>
  <si>
    <t xml:space="preserve">    2010507</t>
  </si>
  <si>
    <t xml:space="preserve">    专项普查活动</t>
  </si>
  <si>
    <t xml:space="preserve">    2010599</t>
  </si>
  <si>
    <t xml:space="preserve">    其他统计信息事务支出</t>
  </si>
  <si>
    <t xml:space="preserve">  20106</t>
  </si>
  <si>
    <t xml:space="preserve">  财政事务</t>
  </si>
  <si>
    <t xml:space="preserve">    2010601</t>
  </si>
  <si>
    <t xml:space="preserve">  20107</t>
  </si>
  <si>
    <t xml:space="preserve">  税收事务</t>
  </si>
  <si>
    <t xml:space="preserve">    2010701</t>
  </si>
  <si>
    <t xml:space="preserve">    2010706</t>
  </si>
  <si>
    <t xml:space="preserve">    代扣代收代征税款手续费</t>
  </si>
  <si>
    <t xml:space="preserve">  20108</t>
  </si>
  <si>
    <t xml:space="preserve">  审计事务</t>
  </si>
  <si>
    <t xml:space="preserve">    2010801</t>
  </si>
  <si>
    <t xml:space="preserve">    2010802</t>
  </si>
  <si>
    <t xml:space="preserve">    2010804</t>
  </si>
  <si>
    <t xml:space="preserve">    审计业务</t>
  </si>
  <si>
    <t xml:space="preserve">  20110</t>
  </si>
  <si>
    <t xml:space="preserve">  人力资源事务</t>
  </si>
  <si>
    <t xml:space="preserve">    2011001</t>
  </si>
  <si>
    <t xml:space="preserve">    2011099</t>
  </si>
  <si>
    <t xml:space="preserve">    其他人力资源事务支出</t>
  </si>
  <si>
    <t xml:space="preserve">  20111</t>
  </si>
  <si>
    <t xml:space="preserve">  纪检监察事务</t>
  </si>
  <si>
    <t xml:space="preserve">    2011101</t>
  </si>
  <si>
    <t xml:space="preserve">    2011199</t>
  </si>
  <si>
    <t xml:space="preserve">    其他纪检监察事务支出</t>
  </si>
  <si>
    <t xml:space="preserve">  20113</t>
  </si>
  <si>
    <t xml:space="preserve">  商贸事务</t>
  </si>
  <si>
    <t xml:space="preserve">    2011301</t>
  </si>
  <si>
    <t xml:space="preserve">    2011302</t>
  </si>
  <si>
    <t xml:space="preserve">    2011308</t>
  </si>
  <si>
    <t xml:space="preserve">    招商引资</t>
  </si>
  <si>
    <t xml:space="preserve">    2011399</t>
  </si>
  <si>
    <t xml:space="preserve">    其他商贸事务支出</t>
  </si>
  <si>
    <t xml:space="preserve">  20115</t>
  </si>
  <si>
    <t xml:space="preserve">  工商行政管理事务</t>
  </si>
  <si>
    <t xml:space="preserve">    2011501</t>
  </si>
  <si>
    <t xml:space="preserve">    2011504</t>
  </si>
  <si>
    <t xml:space="preserve">    工商行政管理专项</t>
  </si>
  <si>
    <t xml:space="preserve">    2011505</t>
  </si>
  <si>
    <t xml:space="preserve">    执法办案专项</t>
  </si>
  <si>
    <t xml:space="preserve">  20117</t>
  </si>
  <si>
    <t xml:space="preserve">  质量技术监督与检验检疫事务</t>
  </si>
  <si>
    <t xml:space="preserve">    2011706</t>
  </si>
  <si>
    <t xml:space="preserve">    质量技术监督行政执法及业务管理</t>
  </si>
  <si>
    <t xml:space="preserve">  20124</t>
  </si>
  <si>
    <t xml:space="preserve">  宗教事务</t>
  </si>
  <si>
    <t xml:space="preserve">    2012401</t>
  </si>
  <si>
    <t xml:space="preserve">    2012404</t>
  </si>
  <si>
    <t xml:space="preserve">    宗教工作专项</t>
  </si>
  <si>
    <t xml:space="preserve">  20126</t>
  </si>
  <si>
    <t xml:space="preserve">  档案事务</t>
  </si>
  <si>
    <t xml:space="preserve">    2012601</t>
  </si>
  <si>
    <t xml:space="preserve">    2012699</t>
  </si>
  <si>
    <t xml:space="preserve">    其他档案事务支出</t>
  </si>
  <si>
    <t xml:space="preserve">  20128</t>
  </si>
  <si>
    <t xml:space="preserve">  民主党派及工商联事务</t>
  </si>
  <si>
    <t xml:space="preserve">    2012801</t>
  </si>
  <si>
    <t xml:space="preserve">  20129</t>
  </si>
  <si>
    <t xml:space="preserve">  群众团体事务</t>
  </si>
  <si>
    <t xml:space="preserve">    2012901</t>
  </si>
  <si>
    <t xml:space="preserve">    2012902</t>
  </si>
  <si>
    <t xml:space="preserve">    2012999</t>
  </si>
  <si>
    <t xml:space="preserve">    其他群众团体事务支出</t>
  </si>
  <si>
    <t xml:space="preserve">  20131</t>
  </si>
  <si>
    <t xml:space="preserve">  党委办公厅（室）及相关机构事务</t>
  </si>
  <si>
    <t xml:space="preserve">    2013101</t>
  </si>
  <si>
    <t xml:space="preserve">    2013102</t>
  </si>
  <si>
    <t xml:space="preserve">    2013199</t>
  </si>
  <si>
    <t xml:space="preserve">    其他党委办公厅（室）及相关机构事务支出</t>
  </si>
  <si>
    <t xml:space="preserve">  20132</t>
  </si>
  <si>
    <t xml:space="preserve">  组织事务</t>
  </si>
  <si>
    <t xml:space="preserve">    2013201</t>
  </si>
  <si>
    <t xml:space="preserve">  20133</t>
  </si>
  <si>
    <t xml:space="preserve">  宣传事务</t>
  </si>
  <si>
    <t xml:space="preserve">    2013301</t>
  </si>
  <si>
    <t xml:space="preserve">    2013302</t>
  </si>
  <si>
    <t xml:space="preserve">    2013399</t>
  </si>
  <si>
    <t xml:space="preserve">    其他宣传事务支出</t>
  </si>
  <si>
    <t xml:space="preserve">  20134</t>
  </si>
  <si>
    <t xml:space="preserve">  统战事务</t>
  </si>
  <si>
    <t xml:space="preserve">    2013401</t>
  </si>
  <si>
    <t xml:space="preserve">  20136</t>
  </si>
  <si>
    <t xml:space="preserve">  其他共产党事务支出</t>
  </si>
  <si>
    <t xml:space="preserve">    2013602</t>
  </si>
  <si>
    <t xml:space="preserve">    2013650</t>
  </si>
  <si>
    <t xml:space="preserve">    事业运行</t>
  </si>
  <si>
    <t>204</t>
  </si>
  <si>
    <t>公共安全支出</t>
  </si>
  <si>
    <t xml:space="preserve">  20401</t>
  </si>
  <si>
    <t xml:space="preserve">  武装警察</t>
  </si>
  <si>
    <t xml:space="preserve">    2040101</t>
  </si>
  <si>
    <t xml:space="preserve">    内卫</t>
  </si>
  <si>
    <t xml:space="preserve">  20402</t>
  </si>
  <si>
    <t xml:space="preserve">  公安</t>
  </si>
  <si>
    <t xml:space="preserve">    2040201</t>
  </si>
  <si>
    <t xml:space="preserve">    2040202</t>
  </si>
  <si>
    <t xml:space="preserve">    2040211</t>
  </si>
  <si>
    <t xml:space="preserve">    禁毒管理</t>
  </si>
  <si>
    <t xml:space="preserve">    2040212</t>
  </si>
  <si>
    <t xml:space="preserve">    道路交通管理</t>
  </si>
  <si>
    <t xml:space="preserve">  20403</t>
  </si>
  <si>
    <t xml:space="preserve">  国家安全</t>
  </si>
  <si>
    <t xml:space="preserve">    2040301</t>
  </si>
  <si>
    <t xml:space="preserve">  20406</t>
  </si>
  <si>
    <t xml:space="preserve">  司法</t>
  </si>
  <si>
    <t xml:space="preserve">    2040601</t>
  </si>
  <si>
    <t xml:space="preserve">    2040602</t>
  </si>
  <si>
    <t xml:space="preserve">    2040605</t>
  </si>
  <si>
    <t xml:space="preserve">    普法宣传</t>
  </si>
  <si>
    <t xml:space="preserve">    2040606</t>
  </si>
  <si>
    <t xml:space="preserve">    律师公证管理</t>
  </si>
  <si>
    <t xml:space="preserve">    2040607</t>
  </si>
  <si>
    <t xml:space="preserve">    法律援助</t>
  </si>
  <si>
    <t xml:space="preserve">  20499</t>
  </si>
  <si>
    <t xml:space="preserve">  其他公共安全支出</t>
  </si>
  <si>
    <t xml:space="preserve">    2049902</t>
  </si>
  <si>
    <t xml:space="preserve">    其他消防</t>
  </si>
  <si>
    <t>205</t>
  </si>
  <si>
    <t>教育支出</t>
  </si>
  <si>
    <t xml:space="preserve">  20501</t>
  </si>
  <si>
    <t xml:space="preserve">  教育管理事务</t>
  </si>
  <si>
    <t xml:space="preserve">    2050101</t>
  </si>
  <si>
    <t xml:space="preserve">  20502</t>
  </si>
  <si>
    <t xml:space="preserve">  普通教育</t>
  </si>
  <si>
    <t xml:space="preserve">    2050201</t>
  </si>
  <si>
    <t xml:space="preserve">    学前教育</t>
  </si>
  <si>
    <t xml:space="preserve">    2050202</t>
  </si>
  <si>
    <t xml:space="preserve">    小学教育</t>
  </si>
  <si>
    <t xml:space="preserve">    2050203</t>
  </si>
  <si>
    <t xml:space="preserve">    初中教育</t>
  </si>
  <si>
    <t xml:space="preserve">    2050204</t>
  </si>
  <si>
    <t xml:space="preserve">    高中教育</t>
  </si>
  <si>
    <t xml:space="preserve">    2050299</t>
  </si>
  <si>
    <t xml:space="preserve">    其他普通教育支出</t>
  </si>
  <si>
    <t xml:space="preserve">  20503</t>
  </si>
  <si>
    <t xml:space="preserve">  职业教育</t>
  </si>
  <si>
    <t xml:space="preserve">    2050304</t>
  </si>
  <si>
    <t xml:space="preserve">    职业高中教育</t>
  </si>
  <si>
    <t xml:space="preserve">  20508</t>
  </si>
  <si>
    <t xml:space="preserve">  进修及培训</t>
  </si>
  <si>
    <t xml:space="preserve">    2050801</t>
  </si>
  <si>
    <t xml:space="preserve">    教师进修</t>
  </si>
  <si>
    <t xml:space="preserve">    2050802</t>
  </si>
  <si>
    <t xml:space="preserve">    干部教育</t>
  </si>
  <si>
    <t xml:space="preserve">  20509</t>
  </si>
  <si>
    <t xml:space="preserve">  教育费附加安排的支出</t>
  </si>
  <si>
    <t xml:space="preserve">    2050999</t>
  </si>
  <si>
    <t xml:space="preserve">    其他教育费附加安排的支出</t>
  </si>
  <si>
    <t>206</t>
  </si>
  <si>
    <t>科学技术支出</t>
  </si>
  <si>
    <t xml:space="preserve">  20604</t>
  </si>
  <si>
    <t xml:space="preserve">  技术研究与开发</t>
  </si>
  <si>
    <t xml:space="preserve">    2060402</t>
  </si>
  <si>
    <t xml:space="preserve">    应用技术研究与开发</t>
  </si>
  <si>
    <t xml:space="preserve">  20607</t>
  </si>
  <si>
    <t xml:space="preserve">  科学技术普及</t>
  </si>
  <si>
    <t xml:space="preserve">    2060702</t>
  </si>
  <si>
    <t xml:space="preserve">    科普活动</t>
  </si>
  <si>
    <t xml:space="preserve">  20699</t>
  </si>
  <si>
    <t xml:space="preserve">  其他科学技术支出</t>
  </si>
  <si>
    <t xml:space="preserve">    2069999</t>
  </si>
  <si>
    <t xml:space="preserve">    其他科学技术支出</t>
  </si>
  <si>
    <t>207</t>
  </si>
  <si>
    <t>文化体育与传媒支出</t>
  </si>
  <si>
    <t xml:space="preserve">  20701</t>
  </si>
  <si>
    <t xml:space="preserve">  文化</t>
  </si>
  <si>
    <t xml:space="preserve">    2070101</t>
  </si>
  <si>
    <t xml:space="preserve">    2070104</t>
  </si>
  <si>
    <t xml:space="preserve">    图书馆</t>
  </si>
  <si>
    <t xml:space="preserve">    2070107</t>
  </si>
  <si>
    <t xml:space="preserve">    艺术表演团体</t>
  </si>
  <si>
    <t xml:space="preserve">    2070108</t>
  </si>
  <si>
    <t xml:space="preserve">    文化活动</t>
  </si>
  <si>
    <t xml:space="preserve">    2070109</t>
  </si>
  <si>
    <t xml:space="preserve">    群众文化</t>
  </si>
  <si>
    <t xml:space="preserve">    2070199</t>
  </si>
  <si>
    <t xml:space="preserve">    其他文化支出</t>
  </si>
  <si>
    <t xml:space="preserve">  20702</t>
  </si>
  <si>
    <t xml:space="preserve">  文物</t>
  </si>
  <si>
    <t xml:space="preserve">    2070204</t>
  </si>
  <si>
    <t xml:space="preserve">    文物保护</t>
  </si>
  <si>
    <t xml:space="preserve">  20703</t>
  </si>
  <si>
    <t xml:space="preserve">  体育</t>
  </si>
  <si>
    <t xml:space="preserve">    2070305</t>
  </si>
  <si>
    <t xml:space="preserve">    体育竞赛</t>
  </si>
  <si>
    <t xml:space="preserve">    2070308</t>
  </si>
  <si>
    <t xml:space="preserve">    群众体育</t>
  </si>
  <si>
    <t xml:space="preserve">    2070399</t>
  </si>
  <si>
    <t xml:space="preserve">    其他体育支出</t>
  </si>
  <si>
    <t xml:space="preserve">  20704</t>
  </si>
  <si>
    <t xml:space="preserve">  新闻出版广播影视</t>
  </si>
  <si>
    <t xml:space="preserve">    2070405</t>
  </si>
  <si>
    <t xml:space="preserve">    电视</t>
  </si>
  <si>
    <t xml:space="preserve">    2070406</t>
  </si>
  <si>
    <t xml:space="preserve">    电影</t>
  </si>
  <si>
    <t xml:space="preserve">    2070499</t>
  </si>
  <si>
    <t xml:space="preserve">    其他新闻出版广播影视支出</t>
  </si>
  <si>
    <t>208</t>
  </si>
  <si>
    <t>社会保障和就业支出</t>
  </si>
  <si>
    <t xml:space="preserve">  20801</t>
  </si>
  <si>
    <t xml:space="preserve">  人力资源和社会保障管理事务</t>
  </si>
  <si>
    <t xml:space="preserve">    2080103</t>
  </si>
  <si>
    <t xml:space="preserve">    机关服务</t>
  </si>
  <si>
    <t xml:space="preserve">    2080109</t>
  </si>
  <si>
    <t xml:space="preserve">    社会保险经办机构</t>
  </si>
  <si>
    <t xml:space="preserve">    2080199</t>
  </si>
  <si>
    <t xml:space="preserve">    其他人力资源和社会保障管理事务支出</t>
  </si>
  <si>
    <t xml:space="preserve">  20802</t>
  </si>
  <si>
    <t xml:space="preserve">  民政管理事务</t>
  </si>
  <si>
    <t xml:space="preserve">    2080201</t>
  </si>
  <si>
    <t xml:space="preserve">    2080204</t>
  </si>
  <si>
    <t xml:space="preserve">    拥军优属</t>
  </si>
  <si>
    <t xml:space="preserve">    2080205</t>
  </si>
  <si>
    <t xml:space="preserve">    老龄事务</t>
  </si>
  <si>
    <t xml:space="preserve">    2080208</t>
  </si>
  <si>
    <t xml:space="preserve">    基层政权和社区建设</t>
  </si>
  <si>
    <t xml:space="preserve">    2080299</t>
  </si>
  <si>
    <t xml:space="preserve">    其他民政管理事务支出</t>
  </si>
  <si>
    <t xml:space="preserve">  20805</t>
  </si>
  <si>
    <t xml:space="preserve">  行政事业单位离退休</t>
  </si>
  <si>
    <t xml:space="preserve">    2080503</t>
  </si>
  <si>
    <t xml:space="preserve">    离退休人员管理机构</t>
  </si>
  <si>
    <t xml:space="preserve">    2080504</t>
  </si>
  <si>
    <t xml:space="preserve">    未归口管理的行政单位离退休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</si>
  <si>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</si>
  <si>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</si>
  <si>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</si>
  <si>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</si>
  <si>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</si>
  <si>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</si>
  <si>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 xml:space="preserve">  20807</t>
  </si>
  <si>
    <t xml:space="preserve">  就业补助</t>
  </si>
  <si>
    <t xml:space="preserve">    2080701</t>
  </si>
  <si>
    <t xml:space="preserve">    就业创业服务补贴</t>
  </si>
  <si>
    <t xml:space="preserve">    2080702</t>
  </si>
  <si>
    <t xml:space="preserve">    职业培训补贴</t>
  </si>
  <si>
    <t xml:space="preserve">    2080704</t>
  </si>
  <si>
    <t xml:space="preserve">    社会保险补贴</t>
  </si>
  <si>
    <t xml:space="preserve">    2080705</t>
  </si>
  <si>
    <t xml:space="preserve">    公益性岗位补贴</t>
  </si>
  <si>
    <t xml:space="preserve">  20808</t>
  </si>
  <si>
    <t xml:space="preserve">  抚恤</t>
  </si>
  <si>
    <t xml:space="preserve">    2080801</t>
  </si>
  <si>
    <t xml:space="preserve">    死亡抚恤</t>
  </si>
  <si>
    <t xml:space="preserve">    2080803</t>
  </si>
  <si>
    <t xml:space="preserve">    在乡复员、退伍军人生活补助</t>
  </si>
  <si>
    <t xml:space="preserve">    2080804</t>
  </si>
  <si>
    <t xml:space="preserve">    优抚事业单位支出</t>
  </si>
  <si>
    <t xml:space="preserve">    2080805</t>
  </si>
  <si>
    <t xml:space="preserve">    义务兵优待</t>
  </si>
  <si>
    <t xml:space="preserve">  20809</t>
  </si>
  <si>
    <t xml:space="preserve">  退役安置</t>
  </si>
  <si>
    <t xml:space="preserve">    2080901</t>
  </si>
  <si>
    <t xml:space="preserve">    退役士兵安置</t>
  </si>
  <si>
    <t xml:space="preserve">  20810</t>
  </si>
  <si>
    <t xml:space="preserve">  社会福利</t>
  </si>
  <si>
    <t xml:space="preserve">    2081001</t>
  </si>
  <si>
    <t xml:space="preserve">    儿童福利</t>
  </si>
  <si>
    <t xml:space="preserve">    2081002</t>
  </si>
  <si>
    <t xml:space="preserve">    老年福利</t>
  </si>
  <si>
    <t xml:space="preserve">    2081004</t>
  </si>
  <si>
    <t xml:space="preserve">    殡葬</t>
  </si>
  <si>
    <t xml:space="preserve">  20811</t>
  </si>
  <si>
    <t xml:space="preserve">  残疾人事业</t>
  </si>
  <si>
    <t xml:space="preserve">    2081101</t>
  </si>
  <si>
    <t xml:space="preserve">    2081104</t>
  </si>
  <si>
    <t xml:space="preserve">    残疾人康复</t>
  </si>
  <si>
    <t xml:space="preserve">    2081105</t>
  </si>
  <si>
    <t xml:space="preserve">    残疾人就业和扶贫</t>
  </si>
  <si>
    <t xml:space="preserve">    2081107</t>
  </si>
  <si>
    <t xml:space="preserve">    残疾人生活和护理补贴</t>
  </si>
  <si>
    <t xml:space="preserve">    2081199</t>
  </si>
  <si>
    <t xml:space="preserve">    其他残疾人事业支出</t>
  </si>
  <si>
    <t xml:space="preserve">  20819</t>
  </si>
  <si>
    <t xml:space="preserve">  最低生活保障</t>
  </si>
  <si>
    <t xml:space="preserve">    2081901</t>
  </si>
  <si>
    <t xml:space="preserve">    城市最低生活保障金支出</t>
  </si>
  <si>
    <t xml:space="preserve">    2081902</t>
  </si>
  <si>
    <t xml:space="preserve">    农村最低生活保障金支出</t>
  </si>
  <si>
    <t xml:space="preserve">  20821</t>
  </si>
  <si>
    <t xml:space="preserve">  特困人员救助供养</t>
  </si>
  <si>
    <t xml:space="preserve">    2082102</t>
  </si>
  <si>
    <t xml:space="preserve">    农村特困人员救助供养支出</t>
  </si>
  <si>
    <t xml:space="preserve">  20826</t>
  </si>
  <si>
    <t xml:space="preserve">  财政对基本养老保险基金的补助</t>
  </si>
  <si>
    <t xml:space="preserve">    2082602</t>
  </si>
  <si>
    <t xml:space="preserve">    财政对城乡居民基本养老保险基金的补助</t>
  </si>
  <si>
    <t>210</t>
  </si>
  <si>
    <t>医疗卫生与计划生育支出</t>
  </si>
  <si>
    <t xml:space="preserve">  21001</t>
  </si>
  <si>
    <t xml:space="preserve">  医疗卫生与计划生育管理事务</t>
  </si>
  <si>
    <t xml:space="preserve">    2100101</t>
  </si>
  <si>
    <t xml:space="preserve">    2100199</t>
  </si>
  <si>
    <t xml:space="preserve">    其他医疗卫生与计划生育管理事务支出</t>
  </si>
  <si>
    <t xml:space="preserve">  21002</t>
  </si>
  <si>
    <t xml:space="preserve">  公立医院</t>
  </si>
  <si>
    <t xml:space="preserve">    2100201</t>
  </si>
  <si>
    <t xml:space="preserve">    综合医院</t>
  </si>
  <si>
    <t xml:space="preserve">    2100202</t>
  </si>
  <si>
    <t xml:space="preserve">    中医（民族）医院</t>
  </si>
  <si>
    <t xml:space="preserve">  21003</t>
  </si>
  <si>
    <t xml:space="preserve">  基层医疗卫生机构</t>
  </si>
  <si>
    <t xml:space="preserve">    2100301</t>
  </si>
  <si>
    <t xml:space="preserve">    城市社区卫生机构</t>
  </si>
  <si>
    <t xml:space="preserve">    2100302</t>
  </si>
  <si>
    <t xml:space="preserve">    乡镇卫生院</t>
  </si>
  <si>
    <t xml:space="preserve">  21004</t>
  </si>
  <si>
    <t xml:space="preserve">  公共卫生</t>
  </si>
  <si>
    <t xml:space="preserve">    2100401</t>
  </si>
  <si>
    <t xml:space="preserve">    疾病预防控制机构</t>
  </si>
  <si>
    <t xml:space="preserve">    2100402</t>
  </si>
  <si>
    <t xml:space="preserve">    卫生监督机构</t>
  </si>
  <si>
    <t xml:space="preserve">    2100403</t>
  </si>
  <si>
    <t xml:space="preserve">    妇幼保健机构</t>
  </si>
  <si>
    <t xml:space="preserve">    2100408</t>
  </si>
  <si>
    <t xml:space="preserve">    基本公共卫生服务</t>
  </si>
  <si>
    <t xml:space="preserve">    2100499</t>
  </si>
  <si>
    <t xml:space="preserve">    其他公共卫生支出</t>
  </si>
  <si>
    <t xml:space="preserve">  21007</t>
  </si>
  <si>
    <t xml:space="preserve">  计划生育事务</t>
  </si>
  <si>
    <t xml:space="preserve">    2100716</t>
  </si>
  <si>
    <t xml:space="preserve">    计划生育机构</t>
  </si>
  <si>
    <t xml:space="preserve">    2100717</t>
  </si>
  <si>
    <t xml:space="preserve">    计划生育服务</t>
  </si>
  <si>
    <t xml:space="preserve">    2100799</t>
  </si>
  <si>
    <t xml:space="preserve">    其他计划生育事务支出</t>
  </si>
  <si>
    <t xml:space="preserve">  21010</t>
  </si>
  <si>
    <t xml:space="preserve">  食品和药品监督管理事务</t>
  </si>
  <si>
    <t xml:space="preserve">    2101016</t>
  </si>
  <si>
    <t xml:space="preserve">    食品安全事务</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</si>
  <si>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</si>
  <si>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</si>
  <si>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</si>
  <si>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</si>
  <si>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</si>
  <si>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</si>
  <si>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</si>
  <si>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</si>
  <si>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</si>
  <si>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</si>
  <si>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 xml:space="preserve">  21012</t>
  </si>
  <si>
    <t xml:space="preserve">  财政对基本医疗保险基金的补助</t>
  </si>
  <si>
    <t xml:space="preserve">    2101201</t>
  </si>
  <si>
    <t xml:space="preserve">    财政对城镇职工基本医疗保险基金的补助</t>
  </si>
  <si>
    <t xml:space="preserve">    2101202</t>
  </si>
  <si>
    <t xml:space="preserve">    财政对城乡居民基本医疗保险基金的补助</t>
  </si>
  <si>
    <t xml:space="preserve">  21013</t>
  </si>
  <si>
    <t xml:space="preserve">  医疗救助</t>
  </si>
  <si>
    <t xml:space="preserve">    2101301</t>
  </si>
  <si>
    <t xml:space="preserve">    城乡医疗救助</t>
  </si>
  <si>
    <t xml:space="preserve">  21099</t>
  </si>
  <si>
    <t xml:space="preserve">  其他医疗卫生与计划生育支出</t>
  </si>
  <si>
    <t xml:space="preserve">    2109901</t>
  </si>
  <si>
    <t xml:space="preserve">    其他医疗卫生与计划生育支出</t>
  </si>
  <si>
    <t>211</t>
  </si>
  <si>
    <t>节能环保支出</t>
  </si>
  <si>
    <t xml:space="preserve">  21101</t>
  </si>
  <si>
    <t xml:space="preserve">  环境保护管理事务</t>
  </si>
  <si>
    <t xml:space="preserve">    2110101</t>
  </si>
  <si>
    <t xml:space="preserve">    2110199</t>
  </si>
  <si>
    <t xml:space="preserve">    其他环境保护管理事务支出</t>
  </si>
  <si>
    <t xml:space="preserve">  21102</t>
  </si>
  <si>
    <t xml:space="preserve">  环境监测与监察</t>
  </si>
  <si>
    <t xml:space="preserve">    2110299</t>
  </si>
  <si>
    <t xml:space="preserve">    其他环境监测与监察支出</t>
  </si>
  <si>
    <t xml:space="preserve">  21103</t>
  </si>
  <si>
    <t xml:space="preserve">  污染防治</t>
  </si>
  <si>
    <t xml:space="preserve">    2110301</t>
  </si>
  <si>
    <t xml:space="preserve">    大气</t>
  </si>
  <si>
    <t xml:space="preserve">    2110399</t>
  </si>
  <si>
    <t xml:space="preserve">    其他污染防治支出</t>
  </si>
  <si>
    <t xml:space="preserve">  21104</t>
  </si>
  <si>
    <t xml:space="preserve">  自然生态保护</t>
  </si>
  <si>
    <t xml:space="preserve">    2110401</t>
  </si>
  <si>
    <t xml:space="preserve">    生态保护</t>
  </si>
  <si>
    <t xml:space="preserve">  21105</t>
  </si>
  <si>
    <t xml:space="preserve">  天然林保护</t>
  </si>
  <si>
    <t xml:space="preserve">    2110502</t>
  </si>
  <si>
    <t xml:space="preserve">    社会保险补助</t>
  </si>
  <si>
    <t xml:space="preserve">  21199</t>
  </si>
  <si>
    <t xml:space="preserve">  其他节能环保支出</t>
  </si>
  <si>
    <t xml:space="preserve">    2119901</t>
  </si>
  <si>
    <t xml:space="preserve">    其他节能环保支出</t>
  </si>
  <si>
    <t>212</t>
  </si>
  <si>
    <t>城乡社区支出</t>
  </si>
  <si>
    <t xml:space="preserve">  21201</t>
  </si>
  <si>
    <t xml:space="preserve">  城乡社区管理事务</t>
  </si>
  <si>
    <t xml:space="preserve">    2120101</t>
  </si>
  <si>
    <t xml:space="preserve">    2120104</t>
  </si>
  <si>
    <t xml:space="preserve">    城管执法</t>
  </si>
  <si>
    <t xml:space="preserve">    2120106</t>
  </si>
  <si>
    <t xml:space="preserve">    工程建设管理</t>
  </si>
  <si>
    <t xml:space="preserve">    2120199</t>
  </si>
  <si>
    <t xml:space="preserve">    其他城乡社区管理事务支出</t>
  </si>
  <si>
    <t xml:space="preserve">  21202</t>
  </si>
  <si>
    <t xml:space="preserve">  城乡社区规划与管理</t>
  </si>
  <si>
    <t xml:space="preserve">    2120201</t>
  </si>
  <si>
    <t xml:space="preserve">    城乡社区规划与管理</t>
  </si>
  <si>
    <t xml:space="preserve">  21203</t>
  </si>
  <si>
    <t xml:space="preserve">  城乡社区公共设施</t>
  </si>
  <si>
    <t xml:space="preserve">    2120399</t>
  </si>
  <si>
    <t xml:space="preserve">    其他城乡社区公共设施支出</t>
  </si>
  <si>
    <t xml:space="preserve">  21205</t>
  </si>
  <si>
    <t xml:space="preserve">  城乡社区环境卫生</t>
  </si>
  <si>
    <t xml:space="preserve">    2120501</t>
  </si>
  <si>
    <t xml:space="preserve">    城乡社区环境卫生</t>
  </si>
  <si>
    <t>213</t>
  </si>
  <si>
    <t>农林水支出</t>
  </si>
  <si>
    <t xml:space="preserve">  21301</t>
  </si>
  <si>
    <t xml:space="preserve">  农业</t>
  </si>
  <si>
    <t xml:space="preserve">    2130101</t>
  </si>
  <si>
    <t xml:space="preserve">    2130104</t>
  </si>
  <si>
    <t xml:space="preserve">    2130108</t>
  </si>
  <si>
    <t xml:space="preserve">    病虫害控制</t>
  </si>
  <si>
    <t xml:space="preserve">    2130110</t>
  </si>
  <si>
    <t xml:space="preserve">    执法监管</t>
  </si>
  <si>
    <t xml:space="preserve">    2130119</t>
  </si>
  <si>
    <t xml:space="preserve">    防灾救灾</t>
  </si>
  <si>
    <t xml:space="preserve">    2130121</t>
  </si>
  <si>
    <t xml:space="preserve">    农业结构调整补贴</t>
  </si>
  <si>
    <t xml:space="preserve">    2130122</t>
  </si>
  <si>
    <t xml:space="preserve">    农业生产支持补贴</t>
  </si>
  <si>
    <t xml:space="preserve">    2130124</t>
  </si>
  <si>
    <t xml:space="preserve">    农业组织化与产业化经营</t>
  </si>
  <si>
    <t xml:space="preserve">    2130135</t>
  </si>
  <si>
    <t xml:space="preserve">    农业资源保护修复与利用</t>
  </si>
  <si>
    <t xml:space="preserve">    2130199</t>
  </si>
  <si>
    <t xml:space="preserve">    其他农业支出</t>
  </si>
  <si>
    <t xml:space="preserve">  21302</t>
  </si>
  <si>
    <t xml:space="preserve">  林业</t>
  </si>
  <si>
    <t xml:space="preserve">    2130201</t>
  </si>
  <si>
    <t xml:space="preserve">    2130204</t>
  </si>
  <si>
    <t xml:space="preserve">    林业事业机构</t>
  </si>
  <si>
    <t xml:space="preserve">    2130205</t>
  </si>
  <si>
    <t xml:space="preserve">    森林培育</t>
  </si>
  <si>
    <t xml:space="preserve">    2130207</t>
  </si>
  <si>
    <t xml:space="preserve">    森林资源</t>
  </si>
  <si>
    <t xml:space="preserve">    2130209</t>
  </si>
  <si>
    <t xml:space="preserve">    森林生态效益补偿</t>
  </si>
  <si>
    <t xml:space="preserve">    2130213</t>
  </si>
  <si>
    <t xml:space="preserve">    林业执法与监督</t>
  </si>
  <si>
    <t xml:space="preserve">    2130234</t>
  </si>
  <si>
    <t xml:space="preserve">    林业防灾减灾</t>
  </si>
  <si>
    <t xml:space="preserve">    2130299</t>
  </si>
  <si>
    <t xml:space="preserve">    其他林业支出</t>
  </si>
  <si>
    <t xml:space="preserve">  21303</t>
  </si>
  <si>
    <t xml:space="preserve">  水利</t>
  </si>
  <si>
    <t xml:space="preserve">    2130301</t>
  </si>
  <si>
    <t xml:space="preserve">    2130312</t>
  </si>
  <si>
    <t xml:space="preserve">    水质监测</t>
  </si>
  <si>
    <t xml:space="preserve">    2130314</t>
  </si>
  <si>
    <t xml:space="preserve">    防汛</t>
  </si>
  <si>
    <t xml:space="preserve">    2130316</t>
  </si>
  <si>
    <t xml:space="preserve">    农田水利</t>
  </si>
  <si>
    <t xml:space="preserve">    2130399</t>
  </si>
  <si>
    <t xml:space="preserve">    其他水利支出</t>
  </si>
  <si>
    <t xml:space="preserve">  21305</t>
  </si>
  <si>
    <t xml:space="preserve">  扶贫</t>
  </si>
  <si>
    <t xml:space="preserve">    2130501</t>
  </si>
  <si>
    <t xml:space="preserve">    2130599</t>
  </si>
  <si>
    <t xml:space="preserve">    其他扶贫支出</t>
  </si>
  <si>
    <t xml:space="preserve">  21306</t>
  </si>
  <si>
    <t xml:space="preserve">  农业综合开发</t>
  </si>
  <si>
    <t xml:space="preserve">    2130601</t>
  </si>
  <si>
    <t xml:space="preserve">    机构运行</t>
  </si>
  <si>
    <t xml:space="preserve">    2130602</t>
  </si>
  <si>
    <t xml:space="preserve">    土地治理</t>
  </si>
  <si>
    <t xml:space="preserve">    2130603</t>
  </si>
  <si>
    <t xml:space="preserve">    产业化发展</t>
  </si>
  <si>
    <t xml:space="preserve">  21307</t>
  </si>
  <si>
    <t xml:space="preserve">  农村综合改革</t>
  </si>
  <si>
    <t xml:space="preserve">    2130701</t>
  </si>
  <si>
    <t xml:space="preserve">    对村级一事一议的补助</t>
  </si>
  <si>
    <t xml:space="preserve">  21308</t>
  </si>
  <si>
    <t xml:space="preserve">  普惠金融发展支出</t>
  </si>
  <si>
    <t xml:space="preserve">    2130804</t>
  </si>
  <si>
    <t xml:space="preserve">    创业担保贷款贴息</t>
  </si>
  <si>
    <t xml:space="preserve">    2130805</t>
  </si>
  <si>
    <t xml:space="preserve">    补充创业担保贷款基金</t>
  </si>
  <si>
    <t>214</t>
  </si>
  <si>
    <t>交通运输支出</t>
  </si>
  <si>
    <t xml:space="preserve">  21401</t>
  </si>
  <si>
    <t xml:space="preserve">  公路水路运输</t>
  </si>
  <si>
    <t xml:space="preserve">    2140101</t>
  </si>
  <si>
    <t xml:space="preserve">    2140106</t>
  </si>
  <si>
    <t xml:space="preserve">    公路养护</t>
  </si>
  <si>
    <t xml:space="preserve">    2140131</t>
  </si>
  <si>
    <t xml:space="preserve">    海事管理</t>
  </si>
  <si>
    <t xml:space="preserve">    2140199</t>
  </si>
  <si>
    <t xml:space="preserve">    其他公路水路运输支出</t>
  </si>
  <si>
    <t xml:space="preserve">  21404</t>
  </si>
  <si>
    <t xml:space="preserve">  成品油价格改革对交通运输的补贴</t>
  </si>
  <si>
    <t xml:space="preserve">    2140401</t>
  </si>
  <si>
    <t xml:space="preserve">    对城市公交的补贴</t>
  </si>
  <si>
    <t>215</t>
  </si>
  <si>
    <t>资源勘探信息等支出</t>
  </si>
  <si>
    <t xml:space="preserve">  21501</t>
  </si>
  <si>
    <t xml:space="preserve">  资源勘探开发</t>
  </si>
  <si>
    <t xml:space="preserve">    2150101</t>
  </si>
  <si>
    <t xml:space="preserve">  21506</t>
  </si>
  <si>
    <t xml:space="preserve">  安全生产监管</t>
  </si>
  <si>
    <t xml:space="preserve">    2150605</t>
  </si>
  <si>
    <t xml:space="preserve">    安全监管监察专项</t>
  </si>
  <si>
    <t xml:space="preserve">  21508</t>
  </si>
  <si>
    <t xml:space="preserve">  支持中小企业发展和管理支出</t>
  </si>
  <si>
    <t xml:space="preserve">    2150801</t>
  </si>
  <si>
    <t xml:space="preserve">    2150899</t>
  </si>
  <si>
    <t xml:space="preserve">    其他支持中小企业发展和管理支出</t>
  </si>
  <si>
    <t>216</t>
  </si>
  <si>
    <t>商业服务业等支出</t>
  </si>
  <si>
    <t xml:space="preserve">  21602</t>
  </si>
  <si>
    <t xml:space="preserve">  商业流通事务</t>
  </si>
  <si>
    <t xml:space="preserve">    2160299</t>
  </si>
  <si>
    <t xml:space="preserve">    其他商业流通事务支出</t>
  </si>
  <si>
    <t xml:space="preserve">  21605</t>
  </si>
  <si>
    <t xml:space="preserve">  旅游业管理与服务支出</t>
  </si>
  <si>
    <t xml:space="preserve">    2160501</t>
  </si>
  <si>
    <t xml:space="preserve">    2160599</t>
  </si>
  <si>
    <t xml:space="preserve">    其他旅游业管理与服务支出</t>
  </si>
  <si>
    <t>220</t>
  </si>
  <si>
    <t>国土海洋气象等支出</t>
  </si>
  <si>
    <t xml:space="preserve">  22001</t>
  </si>
  <si>
    <t xml:space="preserve">  国土资源事务</t>
  </si>
  <si>
    <t xml:space="preserve">    2200101</t>
  </si>
  <si>
    <t xml:space="preserve">    2200105</t>
  </si>
  <si>
    <t xml:space="preserve">    土地资源调查</t>
  </si>
  <si>
    <t xml:space="preserve">    2200106</t>
  </si>
  <si>
    <t xml:space="preserve">    土地资源利用与保护</t>
  </si>
  <si>
    <t xml:space="preserve">    2200150</t>
  </si>
  <si>
    <t xml:space="preserve">    2200199</t>
  </si>
  <si>
    <t xml:space="preserve">    其他国土资源事务支出</t>
  </si>
  <si>
    <t xml:space="preserve">  22004</t>
  </si>
  <si>
    <t xml:space="preserve">  地震事务</t>
  </si>
  <si>
    <t xml:space="preserve">    2200499</t>
  </si>
  <si>
    <t xml:space="preserve">    其他地震事务支出</t>
  </si>
  <si>
    <t xml:space="preserve">  22005</t>
  </si>
  <si>
    <t xml:space="preserve">  气象事务</t>
  </si>
  <si>
    <t xml:space="preserve">    2200501</t>
  </si>
  <si>
    <t xml:space="preserve">    2200599</t>
  </si>
  <si>
    <t xml:space="preserve">    其他气象事务支出</t>
  </si>
  <si>
    <t>221</t>
  </si>
  <si>
    <t>住房保障支出</t>
  </si>
  <si>
    <t xml:space="preserve">  22101</t>
  </si>
  <si>
    <t xml:space="preserve">  保障性安居工程支出</t>
  </si>
  <si>
    <t xml:space="preserve">    2210103</t>
  </si>
  <si>
    <t xml:space="preserve">   棚户区改造</t>
  </si>
  <si>
    <t xml:space="preserve">  22102</t>
  </si>
  <si>
    <t xml:space="preserve">  住房改革支出</t>
  </si>
  <si>
    <t xml:space="preserve">    2210201</t>
  </si>
  <si>
    <t xml:space="preserve">    住房公积金</t>
  </si>
  <si>
    <t xml:space="preserve">  22103</t>
  </si>
  <si>
    <t xml:space="preserve">  城乡社区住宅</t>
  </si>
  <si>
    <t xml:space="preserve">    2210399</t>
  </si>
  <si>
    <t xml:space="preserve">    其他城乡社区住宅支出</t>
  </si>
  <si>
    <t>222</t>
  </si>
  <si>
    <t>粮油物资储备支出</t>
  </si>
  <si>
    <t xml:space="preserve">  22201</t>
  </si>
  <si>
    <t xml:space="preserve">  粮油事务</t>
  </si>
  <si>
    <t xml:space="preserve">    2220101</t>
  </si>
  <si>
    <t xml:space="preserve">    2220199</t>
  </si>
  <si>
    <t xml:space="preserve">    其他粮油事务支出</t>
  </si>
  <si>
    <t xml:space="preserve">  22204</t>
  </si>
  <si>
    <t xml:space="preserve">  粮油储备</t>
  </si>
  <si>
    <t xml:space="preserve">    2220401</t>
  </si>
  <si>
    <t xml:space="preserve">    储备粮油补贴</t>
  </si>
  <si>
    <t>227</t>
  </si>
  <si>
    <t>预备费</t>
  </si>
  <si>
    <t xml:space="preserve">  227</t>
  </si>
  <si>
    <t xml:space="preserve">  预备费</t>
  </si>
  <si>
    <t xml:space="preserve">    227</t>
  </si>
  <si>
    <t xml:space="preserve">    预备费</t>
  </si>
  <si>
    <t>229</t>
  </si>
  <si>
    <t>其他支出</t>
  </si>
  <si>
    <t xml:space="preserve">  22902</t>
  </si>
  <si>
    <t xml:space="preserve">  年初预留</t>
  </si>
  <si>
    <t xml:space="preserve">    22902</t>
  </si>
  <si>
    <t xml:space="preserve">    年初预留</t>
  </si>
  <si>
    <t xml:space="preserve">  22999</t>
  </si>
  <si>
    <t xml:space="preserve">  其他支出</t>
  </si>
  <si>
    <t xml:space="preserve">    2299901</t>
  </si>
  <si>
    <t xml:space="preserve">    其他支出</t>
  </si>
  <si>
    <t>232</t>
  </si>
  <si>
    <t>债务付息支出</t>
  </si>
  <si>
    <t xml:space="preserve">  23203</t>
  </si>
  <si>
    <t xml:space="preserve">  地方政府一般债务付息支出</t>
  </si>
  <si>
    <t xml:space="preserve">    2320301</t>
  </si>
  <si>
    <t xml:space="preserve">    地方政府一般债券付息支出</t>
  </si>
  <si>
    <t>青铜峡市2018年本级一般公共预算支出表</t>
  </si>
  <si>
    <t>附表3：</t>
  </si>
  <si>
    <t>青铜峡市2018年一般公共预算经济分类科目总表</t>
  </si>
  <si>
    <t>政府经济分类科目编码</t>
  </si>
  <si>
    <t>政府经济分类名称</t>
  </si>
  <si>
    <t>金额</t>
  </si>
  <si>
    <t>501</t>
  </si>
  <si>
    <t>501-机关工资福利支出</t>
  </si>
  <si>
    <t xml:space="preserve">  50101</t>
  </si>
  <si>
    <t xml:space="preserve">  50101-工资奖金津补贴</t>
  </si>
  <si>
    <t xml:space="preserve">  50102</t>
  </si>
  <si>
    <t xml:space="preserve">  50102-社会保障缴费</t>
  </si>
  <si>
    <t xml:space="preserve">  50103</t>
  </si>
  <si>
    <t xml:space="preserve">  50103-住房公积金</t>
  </si>
  <si>
    <t xml:space="preserve">  50199</t>
  </si>
  <si>
    <t xml:space="preserve">  50199-其他工资福利支出</t>
  </si>
  <si>
    <t>502</t>
  </si>
  <si>
    <t>502-机关商品和服务支出</t>
  </si>
  <si>
    <t xml:space="preserve">  50201</t>
  </si>
  <si>
    <t xml:space="preserve">  50201-办公经费</t>
  </si>
  <si>
    <t xml:space="preserve">  50202</t>
  </si>
  <si>
    <t xml:space="preserve">  50202-会议费</t>
  </si>
  <si>
    <t xml:space="preserve">  50203</t>
  </si>
  <si>
    <t xml:space="preserve">  50203-培训费</t>
  </si>
  <si>
    <t xml:space="preserve">  50204</t>
  </si>
  <si>
    <t xml:space="preserve">  50204-专用材料购置费</t>
  </si>
  <si>
    <t xml:space="preserve">  50205</t>
  </si>
  <si>
    <t xml:space="preserve">  50205-委托业务费</t>
  </si>
  <si>
    <t xml:space="preserve">  50206</t>
  </si>
  <si>
    <t xml:space="preserve">  50206-公务接待费</t>
  </si>
  <si>
    <t xml:space="preserve">  50207</t>
  </si>
  <si>
    <t xml:space="preserve">  50207-因公出国(境)费用</t>
  </si>
  <si>
    <t xml:space="preserve">  50208</t>
  </si>
  <si>
    <t xml:space="preserve">  50208-公务用车运行维护费</t>
  </si>
  <si>
    <t xml:space="preserve">  50209</t>
  </si>
  <si>
    <t xml:space="preserve">  50209-维修（护）费</t>
  </si>
  <si>
    <t xml:space="preserve">  50299</t>
  </si>
  <si>
    <t xml:space="preserve">  50299-其他商品和服务支出</t>
  </si>
  <si>
    <t>503</t>
  </si>
  <si>
    <t>503-机关资本性支出（一）</t>
  </si>
  <si>
    <t xml:space="preserve">  50302</t>
  </si>
  <si>
    <t xml:space="preserve">  50302-基础设施建设</t>
  </si>
  <si>
    <t xml:space="preserve">  50305</t>
  </si>
  <si>
    <t xml:space="preserve">  50305-土地征迁补偿和安置支出</t>
  </si>
  <si>
    <t xml:space="preserve">  50306</t>
  </si>
  <si>
    <t xml:space="preserve">  50306-设备购置</t>
  </si>
  <si>
    <t xml:space="preserve">  50307</t>
  </si>
  <si>
    <t xml:space="preserve">  50307-大型修缮</t>
  </si>
  <si>
    <t xml:space="preserve">  50399</t>
  </si>
  <si>
    <t xml:space="preserve">  50399-其他资本性支出</t>
  </si>
  <si>
    <t>504</t>
  </si>
  <si>
    <t>504-机关资本性支出（二）</t>
  </si>
  <si>
    <t xml:space="preserve">  50401</t>
  </si>
  <si>
    <t xml:space="preserve">  50401-房屋建筑物购建</t>
  </si>
  <si>
    <t xml:space="preserve">  50402</t>
  </si>
  <si>
    <t xml:space="preserve">  50402-基础设施建设</t>
  </si>
  <si>
    <t xml:space="preserve">  50405</t>
  </si>
  <si>
    <t xml:space="preserve">  50405-大型修缮</t>
  </si>
  <si>
    <t xml:space="preserve">  50499</t>
  </si>
  <si>
    <t xml:space="preserve">  50499-其他资本性支出</t>
  </si>
  <si>
    <t>505</t>
  </si>
  <si>
    <t>505-对事业单位经常性补助</t>
  </si>
  <si>
    <t xml:space="preserve">  50501</t>
  </si>
  <si>
    <t xml:space="preserve">  50501-工资福利支出</t>
  </si>
  <si>
    <t xml:space="preserve">  50502</t>
  </si>
  <si>
    <t xml:space="preserve">  50502-商品和服务支出</t>
  </si>
  <si>
    <t>506</t>
  </si>
  <si>
    <t>506-对事业单位资本性补助</t>
  </si>
  <si>
    <t xml:space="preserve">  50601</t>
  </si>
  <si>
    <t xml:space="preserve">  50601-资本性支出（一）</t>
  </si>
  <si>
    <t>507</t>
  </si>
  <si>
    <t>507-对企业补助</t>
  </si>
  <si>
    <t xml:space="preserve">  50799</t>
  </si>
  <si>
    <t xml:space="preserve">  50799-其他对企业补助</t>
  </si>
  <si>
    <t>509</t>
  </si>
  <si>
    <t>509-对个人和家庭的补助</t>
  </si>
  <si>
    <t xml:space="preserve">  50901</t>
  </si>
  <si>
    <t xml:space="preserve">  50901-社会福利和救助</t>
  </si>
  <si>
    <t xml:space="preserve">  50902</t>
  </si>
  <si>
    <t xml:space="preserve">  50902-助学金</t>
  </si>
  <si>
    <t xml:space="preserve">  50903</t>
  </si>
  <si>
    <t xml:space="preserve">  50903-个人农业生产补贴</t>
  </si>
  <si>
    <t xml:space="preserve">  50905</t>
  </si>
  <si>
    <t xml:space="preserve">  50905-离退休费</t>
  </si>
  <si>
    <t xml:space="preserve">  50999</t>
  </si>
  <si>
    <t xml:space="preserve">  50999-其他对个人和家庭补助</t>
  </si>
  <si>
    <t>510</t>
  </si>
  <si>
    <t>510-对社会保障基金补助</t>
  </si>
  <si>
    <t xml:space="preserve">  51002</t>
  </si>
  <si>
    <t xml:space="preserve">  51002-对社会保险基金补助</t>
  </si>
  <si>
    <t>511</t>
  </si>
  <si>
    <t>511-债务利息及费用支出</t>
  </si>
  <si>
    <t xml:space="preserve">  51101</t>
  </si>
  <si>
    <t xml:space="preserve">  51101-国内债务付息</t>
  </si>
  <si>
    <t>599</t>
  </si>
  <si>
    <t>599-其他支出</t>
  </si>
  <si>
    <t xml:space="preserve">  59999</t>
  </si>
  <si>
    <t xml:space="preserve">  59999-其他支出</t>
  </si>
  <si>
    <t>附表4：</t>
  </si>
  <si>
    <t>青铜峡市2018年一般公共预算基本支出明细表</t>
  </si>
  <si>
    <t>政府经济分类科目（类）</t>
  </si>
  <si>
    <t>政府经济分类科目（款）</t>
  </si>
  <si>
    <t>小计</t>
  </si>
  <si>
    <t>50101-工资津补贴</t>
  </si>
  <si>
    <t>50102-社会保障缴费</t>
  </si>
  <si>
    <t>50103-住房公积金</t>
  </si>
  <si>
    <t>50199-其他工资福利支出</t>
  </si>
  <si>
    <t>50201-办公经费</t>
  </si>
  <si>
    <t>50202-会议费</t>
  </si>
  <si>
    <t>50203-培训费</t>
  </si>
  <si>
    <t>50204-专用材料购置费</t>
  </si>
  <si>
    <t>50205-委托业务费</t>
  </si>
  <si>
    <t>50206-公务接待费</t>
  </si>
  <si>
    <t>50207-因公出国（境）费用</t>
  </si>
  <si>
    <t>50208-公务用车运行维护费</t>
  </si>
  <si>
    <t>50209-维修（护）费</t>
  </si>
  <si>
    <t>50299-其他商品和服务支出</t>
  </si>
  <si>
    <t>50501-工资福利支出</t>
  </si>
  <si>
    <t>50502-商品和服务支出</t>
  </si>
  <si>
    <t>50901-社会福利和救助</t>
  </si>
  <si>
    <t>50905-离退休费</t>
  </si>
  <si>
    <t>50999-其他对个人和家庭补助</t>
  </si>
  <si>
    <t>附表5：</t>
  </si>
  <si>
    <t>青铜峡市2018年政府性基金预算收支总表</t>
  </si>
  <si>
    <t>单位:万元</t>
  </si>
  <si>
    <t>收         入</t>
  </si>
  <si>
    <t>支         出</t>
  </si>
  <si>
    <t>项  目</t>
  </si>
  <si>
    <t>2017年      预算数</t>
  </si>
  <si>
    <t>2018年     预算数</t>
  </si>
  <si>
    <t>增长（%）</t>
  </si>
  <si>
    <t>2017年    预算数</t>
  </si>
  <si>
    <t>一、国有土地使用权出让收入</t>
  </si>
  <si>
    <t>一、国有土地使用权出让收入安排的支出</t>
  </si>
  <si>
    <t xml:space="preserve">    土地出让价款收入</t>
  </si>
  <si>
    <t xml:space="preserve">    征地和拆迁补偿支出</t>
  </si>
  <si>
    <t xml:space="preserve">    缴纳新增建设用地有偿使用费</t>
  </si>
  <si>
    <t xml:space="preserve">    土地开发支出</t>
  </si>
  <si>
    <t xml:space="preserve">    计提农业土地开发资金</t>
  </si>
  <si>
    <t xml:space="preserve">    义务教育薄弱学校基础设施改善</t>
  </si>
  <si>
    <t xml:space="preserve">    转列公共预算计提教育资金</t>
  </si>
  <si>
    <t xml:space="preserve">    城乡绿化管护支出</t>
  </si>
  <si>
    <t xml:space="preserve">    转列公共预算提农田水利建设资金</t>
  </si>
  <si>
    <t xml:space="preserve">    专项债券付息</t>
  </si>
  <si>
    <t xml:space="preserve">    “十三五”扶贫基础设施建设项目</t>
  </si>
  <si>
    <t xml:space="preserve">    农村环卫保洁市场化服务体系建设</t>
  </si>
  <si>
    <t xml:space="preserve">    补助被征地农民支出</t>
  </si>
  <si>
    <t xml:space="preserve">    公共租赁住房支出</t>
  </si>
  <si>
    <t>二、城市公用事业附加收入</t>
  </si>
  <si>
    <t>二、城市公用事业附加安排的支出</t>
  </si>
  <si>
    <t>三、污水处理费</t>
  </si>
  <si>
    <t>三、污水处理费收入安排的支出</t>
  </si>
  <si>
    <t>收 入 合 计</t>
  </si>
  <si>
    <t>支 出 合 计</t>
  </si>
  <si>
    <t>青铜峡市2018年社会保险基金预算收入表</t>
  </si>
  <si>
    <t>项        目</t>
  </si>
  <si>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</si>
  <si>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</si>
  <si>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</si>
  <si>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</si>
  <si>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</si>
  <si>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</si>
  <si>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</si>
  <si>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</si>
  <si>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社保基金预算收入</t>
  </si>
  <si>
    <t xml:space="preserve"> 其中：1、保险费收入</t>
  </si>
  <si>
    <t xml:space="preserve">       2、利息收入</t>
  </si>
  <si>
    <t xml:space="preserve">       3、财政补贴收入</t>
  </si>
  <si>
    <t xml:space="preserve">       4、委托投资收益</t>
  </si>
  <si>
    <t xml:space="preserve">       5、其他收入</t>
  </si>
  <si>
    <t xml:space="preserve">       6、转移收入</t>
  </si>
  <si>
    <t>青铜峡市2018年社会保险基金预算支出表</t>
  </si>
  <si>
    <t>社保基金预算支出</t>
  </si>
  <si>
    <t xml:space="preserve"> 其中：1.社会保险待遇支出</t>
  </si>
  <si>
    <t xml:space="preserve">       2.其他支出</t>
  </si>
  <si>
    <t xml:space="preserve">       3.转移支出</t>
  </si>
  <si>
    <t>青铜峡市2018年地方国有资本经营预算收入表</t>
  </si>
  <si>
    <t>科目编码</t>
  </si>
  <si>
    <t>预算科目</t>
  </si>
  <si>
    <t>2017年预算数</t>
  </si>
  <si>
    <t>2018年预算数</t>
  </si>
  <si>
    <t>增长比例%</t>
  </si>
  <si>
    <t>国有资本经营预算收入</t>
  </si>
  <si>
    <t>0</t>
  </si>
  <si>
    <t>非税收入</t>
  </si>
  <si>
    <t xml:space="preserve">  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</si>
  <si>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</si>
  <si>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</si>
  <si>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</si>
  <si>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</si>
  <si>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</si>
  <si>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</si>
  <si>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</si>
  <si>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</si>
  <si>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</si>
  <si>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</si>
  <si>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</si>
  <si>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</si>
  <si>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</si>
  <si>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</si>
  <si>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</si>
  <si>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</si>
  <si>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</si>
  <si>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</si>
  <si>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</si>
  <si>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</si>
  <si>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</si>
  <si>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</si>
  <si>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</si>
  <si>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</si>
  <si>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</si>
  <si>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</si>
  <si>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</si>
  <si>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</si>
  <si>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</si>
  <si>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</si>
  <si>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</si>
  <si>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</si>
  <si>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</si>
  <si>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</si>
  <si>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</si>
  <si>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</si>
  <si>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</si>
  <si>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</si>
  <si>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</si>
  <si>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</si>
  <si>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</si>
  <si>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</si>
  <si>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</si>
  <si>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</si>
  <si>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</si>
  <si>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</si>
  <si>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</si>
  <si>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</si>
  <si>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青铜峡市2018年地方国有资本经营预算支出表</t>
  </si>
  <si>
    <t>国有资本经营预算支出</t>
  </si>
  <si>
    <t xml:space="preserve">  补充全国社会保障基金</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</si>
  <si>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</si>
  <si>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</si>
  <si>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</si>
  <si>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</si>
  <si>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</si>
  <si>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</si>
  <si>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</si>
  <si>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</si>
  <si>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</si>
  <si>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</si>
  <si>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</si>
  <si>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</si>
  <si>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</si>
  <si>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</si>
  <si>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</si>
  <si>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</si>
  <si>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</si>
  <si>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</si>
  <si>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</si>
  <si>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</si>
  <si>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</si>
  <si>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</si>
  <si>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</si>
  <si>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</si>
  <si>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</si>
  <si>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</si>
  <si>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</si>
  <si>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</si>
  <si>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附表8：</t>
  </si>
  <si>
    <t>青铜峡市2018年“三公经费”财政拨款预算总表</t>
  </si>
  <si>
    <t>“三公”经费</t>
  </si>
  <si>
    <t>因公出国（境）</t>
  </si>
  <si>
    <t>公务用车购置及运行费</t>
  </si>
  <si>
    <t>公务接待费</t>
  </si>
  <si>
    <t>总计</t>
  </si>
  <si>
    <t>财政拨款</t>
  </si>
  <si>
    <t>公务车辆购置费</t>
  </si>
  <si>
    <t>公车运行维护费</t>
  </si>
  <si>
    <t>基本支出</t>
  </si>
  <si>
    <t>项目支出</t>
  </si>
  <si>
    <r>
      <rPr>
        <sz val="14"/>
        <rFont val="Arial"/>
        <charset val="134"/>
      </rPr>
      <t>2018</t>
    </r>
    <r>
      <rPr>
        <sz val="14"/>
        <rFont val="宋体"/>
        <charset val="134"/>
      </rPr>
      <t>年安排一般公共预算</t>
    </r>
    <r>
      <rPr>
        <sz val="14"/>
        <rFont val="Arial"/>
        <charset val="134"/>
      </rPr>
      <t>“</t>
    </r>
    <r>
      <rPr>
        <sz val="14"/>
        <rFont val="宋体"/>
        <charset val="134"/>
      </rPr>
      <t>三公</t>
    </r>
    <r>
      <rPr>
        <sz val="14"/>
        <rFont val="Arial"/>
        <charset val="134"/>
      </rPr>
      <t>”</t>
    </r>
    <r>
      <rPr>
        <sz val="14"/>
        <rFont val="宋体"/>
        <charset val="134"/>
      </rPr>
      <t>经费</t>
    </r>
    <r>
      <rPr>
        <sz val="14"/>
        <rFont val="Arial"/>
        <charset val="134"/>
      </rPr>
      <t>729</t>
    </r>
    <r>
      <rPr>
        <sz val="14"/>
        <rFont val="宋体"/>
        <charset val="134"/>
      </rPr>
      <t>万元，其中：因公出国（境）</t>
    </r>
    <r>
      <rPr>
        <sz val="14"/>
        <rFont val="Arial"/>
        <charset val="134"/>
      </rPr>
      <t>43</t>
    </r>
    <r>
      <rPr>
        <sz val="14"/>
        <rFont val="宋体"/>
        <charset val="134"/>
      </rPr>
      <t>万元；公务用车购置及运行费</t>
    </r>
    <r>
      <rPr>
        <sz val="14"/>
        <rFont val="Arial"/>
        <charset val="134"/>
      </rPr>
      <t>394</t>
    </r>
    <r>
      <rPr>
        <sz val="14"/>
        <rFont val="宋体"/>
        <charset val="134"/>
      </rPr>
      <t>万元（公务车辆购置费</t>
    </r>
    <r>
      <rPr>
        <sz val="14"/>
        <rFont val="Arial"/>
        <charset val="134"/>
      </rPr>
      <t>0</t>
    </r>
    <r>
      <rPr>
        <sz val="14"/>
        <rFont val="宋体"/>
        <charset val="134"/>
      </rPr>
      <t>万元，公车运行维护费</t>
    </r>
    <r>
      <rPr>
        <sz val="14"/>
        <rFont val="Arial"/>
        <charset val="134"/>
      </rPr>
      <t>394</t>
    </r>
    <r>
      <rPr>
        <sz val="14"/>
        <rFont val="宋体"/>
        <charset val="134"/>
      </rPr>
      <t>万元）；公务接待费</t>
    </r>
    <r>
      <rPr>
        <sz val="14"/>
        <rFont val="Arial"/>
        <charset val="134"/>
      </rPr>
      <t>293</t>
    </r>
    <r>
      <rPr>
        <sz val="14"/>
        <rFont val="宋体"/>
        <charset val="134"/>
      </rPr>
      <t>万元。</t>
    </r>
  </si>
  <si>
    <t>青铜峡市2018年提前下达专项转移支付情况表</t>
  </si>
  <si>
    <t>单位：元</t>
  </si>
  <si>
    <t>指标文号</t>
  </si>
  <si>
    <t>科目名称</t>
  </si>
  <si>
    <t>金  额</t>
  </si>
  <si>
    <t>项目名称</t>
  </si>
  <si>
    <t>地  区</t>
  </si>
  <si>
    <t>行指标728号</t>
  </si>
  <si>
    <t>一般行政管理事务</t>
  </si>
  <si>
    <t>提前下达2018年基层乡镇街道团组织工作经费</t>
  </si>
  <si>
    <t>青铜峡市</t>
  </si>
  <si>
    <t>行指标747号</t>
  </si>
  <si>
    <t>提前下达2018年全区妇联工作保障经费预算指标</t>
  </si>
  <si>
    <t>行指标727号</t>
  </si>
  <si>
    <t>其他群众团体事务支出</t>
  </si>
  <si>
    <t>提前下达2018年全区村（社区）团支部书记岗位津贴</t>
  </si>
  <si>
    <t>行指标726号</t>
  </si>
  <si>
    <t>工商行政管理专项</t>
  </si>
  <si>
    <t>提前下达2018年工商行政管理专项补助指标</t>
  </si>
  <si>
    <t>行指标794号</t>
  </si>
  <si>
    <t>提前下达2018年严打办案经费预算</t>
  </si>
  <si>
    <t>行指标788号</t>
  </si>
  <si>
    <t>禁毒管理</t>
  </si>
  <si>
    <t>提前下达2018年禁毒专项资金预算指标</t>
  </si>
  <si>
    <t>行指标796号</t>
  </si>
  <si>
    <t>基层司法业务</t>
  </si>
  <si>
    <t>提前下达2018年人民调解案件补贴资金</t>
  </si>
  <si>
    <t>法律援助</t>
  </si>
  <si>
    <t>提前下达2018年法律援助预算指标</t>
  </si>
  <si>
    <t>教指标733号</t>
  </si>
  <si>
    <t>其他文化支出</t>
  </si>
  <si>
    <t>提前下达2018年中央补助地方公共文化服务体系建设专项资金</t>
  </si>
  <si>
    <t>教指标772号</t>
  </si>
  <si>
    <t>提前下达2018年中央补助地方公共文化服务体系建设专项资金（第二批）</t>
  </si>
  <si>
    <t>教指标806号</t>
  </si>
  <si>
    <t>提前下达2018年美术馆、公共图书馆、文化馆（站）免费开放补助资金</t>
  </si>
  <si>
    <t>社指标787号</t>
  </si>
  <si>
    <t>提前下达2018年残疾人事业发展补助资金（一般公共预算资金）</t>
  </si>
  <si>
    <t>社指标737号</t>
  </si>
  <si>
    <t>就业补助</t>
  </si>
  <si>
    <t>提前下达2018年就业补助资金预算指标</t>
  </si>
  <si>
    <t>农指标781号</t>
  </si>
  <si>
    <t>社会保险补助</t>
  </si>
  <si>
    <t>提前下达中央财政2018年林业生态保护恢复（天保工程）资金预算指标</t>
  </si>
  <si>
    <t>农指标776号</t>
  </si>
  <si>
    <t>农业结构调整补贴</t>
  </si>
  <si>
    <t>提前下达2018年部分农业生产发展和农业生产救灾资金（粮改饲）</t>
  </si>
  <si>
    <t>农业生产支持补贴</t>
  </si>
  <si>
    <t>提前下达2019年部分农业生产发展和农业生产救灾资金（农机深松整地）</t>
  </si>
  <si>
    <t>农业资源保护修复与利用</t>
  </si>
  <si>
    <t>提前下达2020年部分农业生产发展和农业生产救灾资金（草原禁牧补助）</t>
  </si>
  <si>
    <t>病虫害控制</t>
  </si>
  <si>
    <t>提前下达2021年部分农业生产发展和农业生产救灾资金（农业生产救灾）</t>
  </si>
  <si>
    <t>村指标773号</t>
  </si>
  <si>
    <t>农业生产资料与技术补贴</t>
  </si>
  <si>
    <t>提前下达2018年部分农机购置补贴资金</t>
  </si>
  <si>
    <t>农指标780号</t>
  </si>
  <si>
    <t>森林资源</t>
  </si>
  <si>
    <t>提前下达2018年中央财政林业改革发展资金（天保管护）</t>
  </si>
  <si>
    <t>森林生态效益补偿</t>
  </si>
  <si>
    <t>提前下达2019年中央财政林业改革发展资金</t>
  </si>
  <si>
    <t>森林培育</t>
  </si>
  <si>
    <t>提前下达2020年中央财政林业改革发展资金（造林补贴）</t>
  </si>
  <si>
    <t>提前下达2021年中央财政林业改革发展资金（森林抚育）</t>
  </si>
  <si>
    <t>林业执法与监督</t>
  </si>
  <si>
    <t>提前下达2022年中央财政林业改革发展资金（森林公安）</t>
  </si>
  <si>
    <t>农综办146号</t>
  </si>
  <si>
    <t>土地治理</t>
  </si>
  <si>
    <t>提前下达2018年非贫困县农业综合开发财政补助资金</t>
  </si>
  <si>
    <t>产业化发展</t>
  </si>
  <si>
    <t>提前下达2019年非贫困县农业综合开发财政补助资金</t>
  </si>
  <si>
    <t>提前下达2020年非贫困县农业综合开发财政补助资金</t>
  </si>
  <si>
    <t>提前下达2021年非贫困县农业综合开发财政补助资金</t>
  </si>
  <si>
    <t>农指标779号</t>
  </si>
  <si>
    <t>农田水利</t>
  </si>
  <si>
    <t>提前下达2018年水利发展资金（非贫困县）预算指标</t>
  </si>
  <si>
    <t>综指标703号</t>
  </si>
  <si>
    <t>棚户区改造</t>
  </si>
  <si>
    <t>提前下达2018年部分中央财政补助全区城市棚户区改造专项资金</t>
  </si>
  <si>
    <t>合  计</t>
  </si>
  <si>
    <t>青铜峡市一般政府债务限额及余额情况表</t>
  </si>
  <si>
    <t>单位：亿元</t>
  </si>
  <si>
    <t>一般债务</t>
  </si>
  <si>
    <t>备注</t>
  </si>
  <si>
    <t>2017年政府债务限额</t>
  </si>
  <si>
    <r>
      <rPr>
        <sz val="11"/>
        <color theme="1"/>
        <rFont val="宋体"/>
        <charset val="134"/>
      </rPr>
      <t xml:space="preserve">    《自治区财政厅关于下达2017年市县政府债务限额的通知》(宁财（预）发</t>
    </r>
    <r>
      <rPr>
        <sz val="11"/>
        <color theme="1"/>
        <rFont val="宋体"/>
        <charset val="134"/>
      </rPr>
      <t>〔2017〕363号文件，核定我市2017年政府债务限额29.91亿元，其中：一般债务29.57亿元，专项债务0.34亿元。</t>
    </r>
  </si>
  <si>
    <t>2017年政府债务余额</t>
  </si>
  <si>
    <t>青铜峡市专项债务限额及余额情况表</t>
  </si>
  <si>
    <t>专项债务</t>
  </si>
  <si>
    <t>青铜峡市2018年税收返还和转移支付表</t>
  </si>
  <si>
    <t>返还性收入</t>
  </si>
  <si>
    <t>一般性转移支付</t>
  </si>
  <si>
    <t>所得税基数返还收入</t>
  </si>
  <si>
    <t>成品油税费改革税收返还收入</t>
  </si>
  <si>
    <t>增值税税收返还收入</t>
  </si>
  <si>
    <t>消费税税收返还收入</t>
  </si>
  <si>
    <t>增值税五五分享税收返还收入</t>
  </si>
  <si>
    <t>其他税收返还收入</t>
  </si>
  <si>
    <t>体制补助收入</t>
  </si>
  <si>
    <t>均衡性转移支付收入</t>
  </si>
  <si>
    <t>县级基本财力保障机制奖补资金收入</t>
  </si>
  <si>
    <t>结算补助收入</t>
  </si>
  <si>
    <t>资源枯竭型城市转移支付补助收入</t>
  </si>
  <si>
    <t>企业事业单位划转补助收入</t>
  </si>
  <si>
    <t>成品油税费改革转移支付补助收入</t>
  </si>
  <si>
    <t>基层公检法司转移支付收入</t>
  </si>
  <si>
    <t>城乡义务教育转移支付收入</t>
  </si>
  <si>
    <t>基本养老金转移支付收入</t>
  </si>
  <si>
    <t>城乡居民医疗保险转移支付收入</t>
  </si>
  <si>
    <t>农村综合改革转移支付收入</t>
  </si>
  <si>
    <t>产粮（油）大县奖励资金收入</t>
  </si>
  <si>
    <t>重点生态功能区转移支付收入</t>
  </si>
  <si>
    <t>固定数额补助收入</t>
  </si>
  <si>
    <t xml:space="preserve">      革命老区转移支付收入</t>
  </si>
  <si>
    <t xml:space="preserve">      民族地区转移支付收入</t>
  </si>
  <si>
    <t xml:space="preserve">      边疆地区转移支付收入</t>
  </si>
  <si>
    <t xml:space="preserve">      贫困地区转移支付收入</t>
  </si>
  <si>
    <t xml:space="preserve">      其他一般性转移支付收入</t>
  </si>
  <si>
    <t>青铜峡市2018年政府性基金转移支付表</t>
  </si>
  <si>
    <t>政府性基金转移收入</t>
  </si>
  <si>
    <t>政府性基金转移支出</t>
  </si>
  <si>
    <t>说明：自治区财政厅提前下达我市2018年政府性基金预算转移支付收入1117万元，由于下达时间较迟，未能及时编入2018年预算，因此转移性收入为0。同时，我市没有对下级政府性基金补助性支出和对上级政府的政府性基金上解支出，因此转移性支出为0.</t>
  </si>
</sst>
</file>

<file path=xl/styles.xml><?xml version="1.0" encoding="utf-8"?>
<styleSheet xmlns="http://schemas.openxmlformats.org/spreadsheetml/2006/main">
  <numFmts count="2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_(&quot;$&quot;* #,##0_);_(&quot;$&quot;* \(#,##0\);_(&quot;$&quot;* &quot;-&quot;_);_(@_)"/>
    <numFmt numFmtId="177" formatCode="_-&quot;$&quot;\ * #,##0_-;_-&quot;$&quot;\ * #,##0\-;_-&quot;$&quot;\ * &quot;-&quot;_-;_-@_-"/>
    <numFmt numFmtId="178" formatCode="yy\.mm\.dd"/>
    <numFmt numFmtId="179" formatCode="#,##0.0_);\(#,##0.0\)"/>
    <numFmt numFmtId="180" formatCode="&quot;$&quot;\ #,##0_-;[Red]&quot;$&quot;\ #,##0\-"/>
    <numFmt numFmtId="181" formatCode="_-&quot;$&quot;\ * #,##0.00_-;_-&quot;$&quot;\ * #,##0.00\-;_-&quot;$&quot;\ * &quot;-&quot;??_-;_-@_-"/>
    <numFmt numFmtId="182" formatCode="&quot;$&quot;\ #,##0.00_-;[Red]&quot;$&quot;\ #,##0.00\-"/>
    <numFmt numFmtId="183" formatCode="#,##0_ "/>
    <numFmt numFmtId="184" formatCode="_(&quot;$&quot;* #,##0.00_);_(&quot;$&quot;* \(#,##0.00\);_(&quot;$&quot;* &quot;-&quot;??_);_(@_)"/>
    <numFmt numFmtId="185" formatCode="0_ "/>
    <numFmt numFmtId="186" formatCode="#,##0;\(#,##0\)"/>
    <numFmt numFmtId="187" formatCode="\$#,##0.00;\(\$#,##0.00\)"/>
    <numFmt numFmtId="188" formatCode="_-* #,##0_-;\-* #,##0_-;_-* &quot;-&quot;_-;_-@_-"/>
    <numFmt numFmtId="189" formatCode="0.0_ "/>
    <numFmt numFmtId="190" formatCode="#,##0_);[Red]\(#,##0\)"/>
    <numFmt numFmtId="191" formatCode="_-* #,##0.00_-;\-* #,##0.00_-;_-* &quot;-&quot;??_-;_-@_-"/>
    <numFmt numFmtId="192" formatCode="&quot;$&quot;#,##0.00_);[Red]\(&quot;$&quot;#,##0.00\)"/>
    <numFmt numFmtId="193" formatCode="\$#,##0;\(\$#,##0\)"/>
    <numFmt numFmtId="194" formatCode="&quot;$&quot;#,##0_);[Red]\(&quot;$&quot;#,##0\)"/>
    <numFmt numFmtId="195" formatCode="#\ ??/??"/>
  </numFmts>
  <fonts count="108">
    <font>
      <sz val="11"/>
      <color theme="1"/>
      <name val="宋体"/>
      <charset val="134"/>
      <scheme val="minor"/>
    </font>
    <font>
      <sz val="18"/>
      <color theme="1"/>
      <name val="方正小标宋简体"/>
      <charset val="134"/>
    </font>
    <font>
      <sz val="12"/>
      <name val="黑体"/>
      <charset val="134"/>
    </font>
    <font>
      <sz val="12"/>
      <name val="宋体"/>
      <charset val="134"/>
    </font>
    <font>
      <sz val="18"/>
      <name val="方正小标宋简体"/>
      <charset val="134"/>
    </font>
    <font>
      <sz val="11"/>
      <name val="宋体"/>
      <charset val="134"/>
    </font>
    <font>
      <b/>
      <sz val="11"/>
      <color theme="1"/>
      <name val="宋体"/>
      <charset val="134"/>
      <scheme val="minor"/>
    </font>
    <font>
      <b/>
      <sz val="11"/>
      <name val="宋体"/>
      <charset val="134"/>
      <scheme val="minor"/>
    </font>
    <font>
      <sz val="11"/>
      <name val="宋体"/>
      <charset val="134"/>
      <scheme val="minor"/>
    </font>
    <font>
      <b/>
      <sz val="22"/>
      <name val="宋体"/>
      <charset val="134"/>
    </font>
    <font>
      <b/>
      <sz val="11"/>
      <name val="宋体"/>
      <charset val="134"/>
    </font>
    <font>
      <b/>
      <sz val="12"/>
      <name val="宋体"/>
      <charset val="134"/>
    </font>
    <font>
      <sz val="10"/>
      <name val="Arial"/>
      <charset val="134"/>
    </font>
    <font>
      <sz val="10"/>
      <name val="黑体"/>
      <charset val="134"/>
    </font>
    <font>
      <sz val="18"/>
      <color indexed="8"/>
      <name val="方正小标宋简体"/>
      <charset val="134"/>
    </font>
    <font>
      <b/>
      <sz val="10"/>
      <color indexed="8"/>
      <name val="宋体"/>
      <charset val="134"/>
      <scheme val="minor"/>
    </font>
    <font>
      <b/>
      <sz val="10"/>
      <color indexed="8"/>
      <name val="仿宋_GB2312"/>
      <charset val="134"/>
    </font>
    <font>
      <sz val="10"/>
      <name val="仿宋_GB2312"/>
      <charset val="134"/>
    </font>
    <font>
      <sz val="14"/>
      <name val="Arial"/>
      <charset val="134"/>
    </font>
    <font>
      <sz val="10"/>
      <color indexed="8"/>
      <name val="仿宋_GB2312"/>
      <charset val="134"/>
    </font>
    <font>
      <sz val="10"/>
      <name val="Arial"/>
      <charset val="0"/>
    </font>
    <font>
      <b/>
      <sz val="18"/>
      <name val="宋体"/>
      <charset val="134"/>
    </font>
    <font>
      <sz val="10"/>
      <name val="宋体"/>
      <charset val="134"/>
    </font>
    <font>
      <b/>
      <sz val="10"/>
      <name val="宋体"/>
      <charset val="134"/>
    </font>
    <font>
      <sz val="18"/>
      <color indexed="8"/>
      <name val="方正小标宋_GBK"/>
      <charset val="134"/>
    </font>
    <font>
      <sz val="12"/>
      <color indexed="8"/>
      <name val="宋体"/>
      <charset val="134"/>
    </font>
    <font>
      <b/>
      <sz val="12"/>
      <color indexed="8"/>
      <name val="宋体"/>
      <charset val="134"/>
    </font>
    <font>
      <b/>
      <sz val="11"/>
      <color indexed="8"/>
      <name val="宋体"/>
      <charset val="134"/>
    </font>
    <font>
      <b/>
      <sz val="10"/>
      <color indexed="8"/>
      <name val="宋体"/>
      <charset val="134"/>
    </font>
    <font>
      <sz val="10"/>
      <color indexed="8"/>
      <name val="宋体"/>
      <charset val="134"/>
    </font>
    <font>
      <sz val="11"/>
      <color indexed="8"/>
      <name val="宋体"/>
      <charset val="134"/>
    </font>
    <font>
      <sz val="10"/>
      <color indexed="8"/>
      <name val="黑体"/>
      <charset val="134"/>
    </font>
    <font>
      <sz val="11"/>
      <color indexed="8"/>
      <name val="仿宋_GB2312"/>
      <charset val="134"/>
    </font>
    <font>
      <b/>
      <sz val="10"/>
      <name val="仿宋_GB2312"/>
      <charset val="134"/>
    </font>
    <font>
      <sz val="10"/>
      <color indexed="8"/>
      <name val="宋体"/>
      <charset val="134"/>
      <scheme val="minor"/>
    </font>
    <font>
      <sz val="10"/>
      <color indexed="8"/>
      <name val="Arial"/>
      <charset val="134"/>
    </font>
    <font>
      <sz val="11"/>
      <color indexed="8"/>
      <name val="Calibri"/>
      <charset val="134"/>
    </font>
    <font>
      <sz val="10"/>
      <name val="宋体"/>
      <charset val="134"/>
      <scheme val="minor"/>
    </font>
    <font>
      <sz val="10"/>
      <color theme="1"/>
      <name val="仿宋_GB2312"/>
      <charset val="134"/>
    </font>
    <font>
      <sz val="12"/>
      <name val="宋体"/>
      <charset val="134"/>
      <scheme val="minor"/>
    </font>
    <font>
      <sz val="11"/>
      <color theme="1"/>
      <name val="仿宋_GB2312"/>
      <charset val="134"/>
    </font>
    <font>
      <sz val="11"/>
      <color theme="1"/>
      <name val="宋体"/>
      <charset val="0"/>
      <scheme val="minor"/>
    </font>
    <font>
      <sz val="11"/>
      <color theme="0"/>
      <name val="宋体"/>
      <charset val="0"/>
      <scheme val="minor"/>
    </font>
    <font>
      <b/>
      <sz val="11"/>
      <color indexed="63"/>
      <name val="宋体"/>
      <charset val="134"/>
    </font>
    <font>
      <b/>
      <sz val="11"/>
      <color rgb="FFFFFFFF"/>
      <name val="宋体"/>
      <charset val="0"/>
      <scheme val="minor"/>
    </font>
    <font>
      <sz val="11"/>
      <color indexed="9"/>
      <name val="宋体"/>
      <charset val="134"/>
    </font>
    <font>
      <b/>
      <sz val="11"/>
      <color rgb="FF3F3F3F"/>
      <name val="宋体"/>
      <charset val="0"/>
      <scheme val="minor"/>
    </font>
    <font>
      <sz val="10"/>
      <name val="Helv"/>
      <charset val="134"/>
    </font>
    <font>
      <sz val="11"/>
      <color rgb="FFFA7D00"/>
      <name val="宋体"/>
      <charset val="0"/>
      <scheme val="minor"/>
    </font>
    <font>
      <b/>
      <sz val="11"/>
      <color rgb="FFFA7D00"/>
      <name val="宋体"/>
      <charset val="0"/>
      <scheme val="minor"/>
    </font>
    <font>
      <sz val="11"/>
      <color indexed="62"/>
      <name val="宋体"/>
      <charset val="134"/>
    </font>
    <font>
      <sz val="8"/>
      <name val="Times New Roman"/>
      <charset val="134"/>
    </font>
    <font>
      <sz val="11"/>
      <color indexed="52"/>
      <name val="宋体"/>
      <charset val="134"/>
    </font>
    <font>
      <sz val="11"/>
      <color rgb="FF006100"/>
      <name val="宋体"/>
      <charset val="0"/>
      <scheme val="minor"/>
    </font>
    <font>
      <sz val="10"/>
      <name val="Geneva"/>
      <charset val="134"/>
    </font>
    <font>
      <b/>
      <sz val="11"/>
      <color theme="3"/>
      <name val="宋体"/>
      <charset val="134"/>
      <scheme val="minor"/>
    </font>
    <font>
      <sz val="12"/>
      <name val="Times New Roman"/>
      <charset val="134"/>
    </font>
    <font>
      <b/>
      <sz val="11"/>
      <color indexed="62"/>
      <name val="宋体"/>
      <charset val="134"/>
    </font>
    <font>
      <sz val="11"/>
      <color rgb="FF9C0006"/>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b/>
      <sz val="18"/>
      <color theme="3"/>
      <name val="宋体"/>
      <charset val="134"/>
      <scheme val="minor"/>
    </font>
    <font>
      <sz val="11"/>
      <color indexed="17"/>
      <name val="宋体"/>
      <charset val="134"/>
    </font>
    <font>
      <b/>
      <sz val="18"/>
      <color indexed="56"/>
      <name val="宋体"/>
      <charset val="134"/>
    </font>
    <font>
      <i/>
      <sz val="11"/>
      <color rgb="FF7F7F7F"/>
      <name val="宋体"/>
      <charset val="0"/>
      <scheme val="minor"/>
    </font>
    <font>
      <u/>
      <sz val="11"/>
      <color rgb="FF0000FF"/>
      <name val="宋体"/>
      <charset val="0"/>
      <scheme val="minor"/>
    </font>
    <font>
      <sz val="11"/>
      <color rgb="FF9C6500"/>
      <name val="宋体"/>
      <charset val="0"/>
      <scheme val="minor"/>
    </font>
    <font>
      <b/>
      <sz val="13"/>
      <color theme="3"/>
      <name val="宋体"/>
      <charset val="134"/>
      <scheme val="minor"/>
    </font>
    <font>
      <b/>
      <sz val="11"/>
      <color indexed="56"/>
      <name val="宋体"/>
      <charset val="134"/>
    </font>
    <font>
      <sz val="11"/>
      <color rgb="FFFF0000"/>
      <name val="宋体"/>
      <charset val="0"/>
      <scheme val="minor"/>
    </font>
    <font>
      <sz val="11"/>
      <color indexed="36"/>
      <name val="宋体"/>
      <charset val="134"/>
    </font>
    <font>
      <u/>
      <sz val="11"/>
      <color rgb="FF800080"/>
      <name val="宋体"/>
      <charset val="0"/>
      <scheme val="minor"/>
    </font>
    <font>
      <b/>
      <sz val="11"/>
      <color indexed="52"/>
      <name val="宋体"/>
      <charset val="134"/>
    </font>
    <font>
      <sz val="12"/>
      <color indexed="9"/>
      <name val="宋体"/>
      <charset val="134"/>
    </font>
    <font>
      <i/>
      <sz val="11"/>
      <color indexed="23"/>
      <name val="宋体"/>
      <charset val="134"/>
    </font>
    <font>
      <sz val="10"/>
      <name val="MS Sans Serif"/>
      <charset val="134"/>
    </font>
    <font>
      <b/>
      <sz val="13"/>
      <color indexed="62"/>
      <name val="宋体"/>
      <charset val="134"/>
    </font>
    <font>
      <sz val="11"/>
      <color indexed="60"/>
      <name val="宋体"/>
      <charset val="134"/>
    </font>
    <font>
      <sz val="11"/>
      <color indexed="42"/>
      <name val="宋体"/>
      <charset val="134"/>
    </font>
    <font>
      <sz val="11"/>
      <color indexed="10"/>
      <name val="宋体"/>
      <charset val="134"/>
    </font>
    <font>
      <sz val="11"/>
      <color indexed="17"/>
      <name val="Tahoma"/>
      <charset val="134"/>
    </font>
    <font>
      <sz val="11"/>
      <color indexed="20"/>
      <name val="宋体"/>
      <charset val="134"/>
    </font>
    <font>
      <b/>
      <sz val="11"/>
      <color indexed="9"/>
      <name val="宋体"/>
      <charset val="134"/>
    </font>
    <font>
      <sz val="8"/>
      <name val="Arial"/>
      <charset val="134"/>
    </font>
    <font>
      <b/>
      <sz val="12"/>
      <name val="Arial"/>
      <charset val="134"/>
    </font>
    <font>
      <b/>
      <sz val="14"/>
      <name val="楷体"/>
      <charset val="134"/>
    </font>
    <font>
      <b/>
      <sz val="10"/>
      <name val="MS Sans Serif"/>
      <charset val="134"/>
    </font>
    <font>
      <sz val="10"/>
      <name val="楷体"/>
      <charset val="134"/>
    </font>
    <font>
      <sz val="10"/>
      <name val="Times New Roman"/>
      <charset val="134"/>
    </font>
    <font>
      <b/>
      <sz val="9"/>
      <name val="Arial"/>
      <charset val="134"/>
    </font>
    <font>
      <b/>
      <sz val="11"/>
      <color indexed="42"/>
      <name val="宋体"/>
      <charset val="134"/>
    </font>
    <font>
      <sz val="12"/>
      <color indexed="9"/>
      <name val="Helv"/>
      <charset val="134"/>
    </font>
    <font>
      <sz val="12"/>
      <name val="Helv"/>
      <charset val="134"/>
    </font>
    <font>
      <b/>
      <sz val="15"/>
      <color indexed="62"/>
      <name val="宋体"/>
      <charset val="134"/>
    </font>
    <font>
      <b/>
      <sz val="10"/>
      <name val="Tms Rmn"/>
      <charset val="134"/>
    </font>
    <font>
      <b/>
      <sz val="13"/>
      <color indexed="56"/>
      <name val="宋体"/>
      <charset val="134"/>
    </font>
    <font>
      <sz val="7"/>
      <name val="Small Fonts"/>
      <charset val="134"/>
    </font>
    <font>
      <sz val="9"/>
      <name val="宋体"/>
      <charset val="134"/>
    </font>
    <font>
      <b/>
      <sz val="10"/>
      <name val="Arial"/>
      <charset val="134"/>
    </font>
    <font>
      <sz val="10"/>
      <color indexed="8"/>
      <name val="MS Sans Serif"/>
      <charset val="134"/>
    </font>
    <font>
      <sz val="12"/>
      <color indexed="17"/>
      <name val="宋体"/>
      <charset val="134"/>
    </font>
    <font>
      <b/>
      <sz val="18"/>
      <color indexed="62"/>
      <name val="宋体"/>
      <charset val="134"/>
    </font>
    <font>
      <b/>
      <sz val="15"/>
      <color indexed="56"/>
      <name val="宋体"/>
      <charset val="134"/>
    </font>
    <font>
      <sz val="11"/>
      <color indexed="20"/>
      <name val="Tahoma"/>
      <charset val="134"/>
    </font>
    <font>
      <sz val="12"/>
      <color indexed="16"/>
      <name val="宋体"/>
      <charset val="134"/>
    </font>
    <font>
      <sz val="11"/>
      <color theme="1"/>
      <name val="宋体"/>
      <charset val="134"/>
    </font>
    <font>
      <sz val="14"/>
      <name val="宋体"/>
      <charset val="134"/>
    </font>
  </fonts>
  <fills count="7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indexed="27"/>
        <bgColor indexed="64"/>
      </patternFill>
    </fill>
    <fill>
      <patternFill patternType="solid">
        <fgColor theme="8" tint="0.799981688894314"/>
        <bgColor indexed="64"/>
      </patternFill>
    </fill>
    <fill>
      <patternFill patternType="solid">
        <fgColor theme="5"/>
        <bgColor indexed="64"/>
      </patternFill>
    </fill>
    <fill>
      <patternFill patternType="solid">
        <fgColor indexed="22"/>
        <bgColor indexed="64"/>
      </patternFill>
    </fill>
    <fill>
      <patternFill patternType="solid">
        <fgColor rgb="FFA5A5A5"/>
        <bgColor indexed="64"/>
      </patternFill>
    </fill>
    <fill>
      <patternFill patternType="solid">
        <fgColor indexed="11"/>
        <bgColor indexed="64"/>
      </patternFill>
    </fill>
    <fill>
      <patternFill patternType="solid">
        <fgColor rgb="FFF2F2F2"/>
        <bgColor indexed="64"/>
      </patternFill>
    </fill>
    <fill>
      <patternFill patternType="solid">
        <fgColor indexed="29"/>
        <bgColor indexed="64"/>
      </patternFill>
    </fill>
    <fill>
      <patternFill patternType="solid">
        <fgColor theme="6" tint="0.799981688894314"/>
        <bgColor indexed="64"/>
      </patternFill>
    </fill>
    <fill>
      <patternFill patternType="solid">
        <fgColor indexed="47"/>
        <bgColor indexed="64"/>
      </patternFill>
    </fill>
    <fill>
      <patternFill patternType="solid">
        <fgColor indexed="26"/>
        <bgColor indexed="64"/>
      </patternFill>
    </fill>
    <fill>
      <patternFill patternType="solid">
        <fgColor indexed="45"/>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indexed="53"/>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indexed="42"/>
        <bgColor indexed="64"/>
      </patternFill>
    </fill>
    <fill>
      <patternFill patternType="solid">
        <fgColor theme="6"/>
        <bgColor indexed="64"/>
      </patternFill>
    </fill>
    <fill>
      <patternFill patternType="solid">
        <fgColor theme="5" tint="0.599993896298105"/>
        <bgColor indexed="64"/>
      </patternFill>
    </fill>
    <fill>
      <patternFill patternType="solid">
        <fgColor indexed="30"/>
        <bgColor indexed="64"/>
      </patternFill>
    </fill>
    <fill>
      <patternFill patternType="solid">
        <fgColor rgb="FFFFFFCC"/>
        <bgColor indexed="64"/>
      </patternFill>
    </fill>
    <fill>
      <patternFill patternType="solid">
        <fgColor rgb="FFFFC7CE"/>
        <bgColor indexed="64"/>
      </patternFill>
    </fill>
    <fill>
      <patternFill patternType="solid">
        <fgColor rgb="FFFFCC99"/>
        <bgColor indexed="64"/>
      </patternFill>
    </fill>
    <fill>
      <patternFill patternType="solid">
        <fgColor indexed="31"/>
        <bgColor indexed="64"/>
      </patternFill>
    </fill>
    <fill>
      <patternFill patternType="solid">
        <fgColor indexed="31"/>
        <bgColor indexed="31"/>
      </patternFill>
    </fill>
    <fill>
      <patternFill patternType="solid">
        <fgColor indexed="49"/>
        <bgColor indexed="64"/>
      </patternFill>
    </fill>
    <fill>
      <patternFill patternType="solid">
        <fgColor indexed="22"/>
        <bgColor indexed="22"/>
      </patternFill>
    </fill>
    <fill>
      <patternFill patternType="solid">
        <fgColor indexed="46"/>
        <bgColor indexed="64"/>
      </patternFill>
    </fill>
    <fill>
      <patternFill patternType="solid">
        <fgColor theme="4" tint="0.599993896298105"/>
        <bgColor indexed="64"/>
      </patternFill>
    </fill>
    <fill>
      <patternFill patternType="solid">
        <fgColor theme="4"/>
        <bgColor indexed="64"/>
      </patternFill>
    </fill>
    <fill>
      <patternFill patternType="solid">
        <fgColor indexed="10"/>
        <bgColor indexed="64"/>
      </patternFill>
    </fill>
    <fill>
      <patternFill patternType="solid">
        <fgColor indexed="44"/>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indexed="43"/>
        <bgColor indexed="64"/>
      </patternFill>
    </fill>
    <fill>
      <patternFill patternType="solid">
        <fgColor indexed="55"/>
        <bgColor indexed="55"/>
      </patternFill>
    </fill>
    <fill>
      <patternFill patternType="solid">
        <fgColor indexed="36"/>
        <bgColor indexed="64"/>
      </patternFill>
    </fill>
    <fill>
      <patternFill patternType="solid">
        <fgColor theme="7"/>
        <bgColor indexed="64"/>
      </patternFill>
    </fill>
    <fill>
      <patternFill patternType="solid">
        <fgColor theme="7" tint="0.799981688894314"/>
        <bgColor indexed="64"/>
      </patternFill>
    </fill>
    <fill>
      <patternFill patternType="solid">
        <fgColor indexed="52"/>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44"/>
      </patternFill>
    </fill>
    <fill>
      <patternFill patternType="solid">
        <fgColor indexed="26"/>
        <bgColor indexed="26"/>
      </patternFill>
    </fill>
    <fill>
      <patternFill patternType="solid">
        <fgColor indexed="55"/>
        <bgColor indexed="64"/>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51"/>
        <bgColor indexed="64"/>
      </patternFill>
    </fill>
    <fill>
      <patternFill patternType="solid">
        <fgColor indexed="57"/>
        <bgColor indexed="64"/>
      </patternFill>
    </fill>
    <fill>
      <patternFill patternType="lightUp">
        <fgColor indexed="9"/>
        <bgColor indexed="29"/>
      </patternFill>
    </fill>
    <fill>
      <patternFill patternType="lightUp">
        <fgColor indexed="9"/>
        <bgColor indexed="22"/>
      </patternFill>
    </fill>
    <fill>
      <patternFill patternType="solid">
        <fgColor indexed="12"/>
        <bgColor indexed="64"/>
      </patternFill>
    </fill>
    <fill>
      <patternFill patternType="solid">
        <fgColor indexed="15"/>
        <bgColor indexed="64"/>
      </patternFill>
    </fill>
    <fill>
      <patternFill patternType="gray0625"/>
    </fill>
    <fill>
      <patternFill patternType="solid">
        <fgColor indexed="62"/>
        <bgColor indexed="64"/>
      </patternFill>
    </fill>
    <fill>
      <patternFill patternType="solid">
        <fgColor indexed="54"/>
        <bgColor indexed="64"/>
      </patternFill>
    </fill>
    <fill>
      <patternFill patternType="mediumGray">
        <fgColor indexed="22"/>
      </patternFill>
    </fill>
    <fill>
      <patternFill patternType="solid">
        <fgColor indexed="45"/>
        <bgColor indexed="45"/>
      </patternFill>
    </fill>
    <fill>
      <patternFill patternType="lightUp">
        <fgColor indexed="9"/>
        <bgColor indexed="55"/>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auto="1"/>
      </right>
      <top style="thin">
        <color rgb="FF000000"/>
      </top>
      <bottom/>
      <diagonal/>
    </border>
    <border>
      <left style="thin">
        <color auto="1"/>
      </left>
      <right style="thin">
        <color rgb="FF000000"/>
      </right>
      <top style="thin">
        <color rgb="FF000000"/>
      </top>
      <bottom/>
      <diagonal/>
    </border>
    <border>
      <left style="thin">
        <color indexed="8"/>
      </left>
      <right/>
      <top style="thin">
        <color indexed="8"/>
      </top>
      <bottom style="thin">
        <color indexed="8"/>
      </bottom>
      <diagonal/>
    </border>
    <border>
      <left style="thin">
        <color auto="1"/>
      </left>
      <right style="thin">
        <color auto="1"/>
      </right>
      <top/>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theme="4" tint="0.499984740745262"/>
      </bottom>
      <diagonal/>
    </border>
    <border>
      <left/>
      <right/>
      <top/>
      <bottom style="medium">
        <color indexed="49"/>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medium">
        <color auto="1"/>
      </bottom>
      <diagonal/>
    </border>
    <border>
      <left/>
      <right/>
      <top/>
      <bottom style="medium">
        <color indexed="30"/>
      </bottom>
      <diagonal/>
    </border>
    <border>
      <left/>
      <right/>
      <top/>
      <bottom style="thick">
        <color indexed="49"/>
      </bottom>
      <diagonal/>
    </border>
    <border>
      <left/>
      <right/>
      <top style="medium">
        <color auto="1"/>
      </top>
      <bottom style="medium">
        <color auto="1"/>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62"/>
      </bottom>
      <diagonal/>
    </border>
  </borders>
  <cellStyleXfs count="404">
    <xf numFmtId="0" fontId="0" fillId="0" borderId="0">
      <alignment vertical="center"/>
    </xf>
    <xf numFmtId="42" fontId="0" fillId="0" borderId="0" applyFont="0" applyFill="0" applyBorder="0" applyAlignment="0" applyProtection="0">
      <alignment vertical="center"/>
    </xf>
    <xf numFmtId="0" fontId="41" fillId="13" borderId="0" applyNumberFormat="0" applyBorder="0" applyAlignment="0" applyProtection="0">
      <alignment vertical="center"/>
    </xf>
    <xf numFmtId="0" fontId="43" fillId="8" borderId="15" applyNumberFormat="0" applyAlignment="0" applyProtection="0">
      <alignment vertical="center"/>
    </xf>
    <xf numFmtId="0" fontId="59" fillId="29" borderId="19" applyNumberFormat="0" applyAlignment="0" applyProtection="0">
      <alignment vertical="center"/>
    </xf>
    <xf numFmtId="44" fontId="0" fillId="0" borderId="0" applyFont="0" applyFill="0" applyBorder="0" applyAlignment="0" applyProtection="0">
      <alignment vertical="center"/>
    </xf>
    <xf numFmtId="0" fontId="51" fillId="0" borderId="0">
      <alignment horizontal="center" wrapText="1"/>
      <protection locked="0"/>
    </xf>
    <xf numFmtId="41" fontId="0" fillId="0" borderId="0" applyFont="0" applyFill="0" applyBorder="0" applyAlignment="0" applyProtection="0">
      <alignment vertical="center"/>
    </xf>
    <xf numFmtId="0" fontId="25" fillId="33" borderId="0" applyNumberFormat="0" applyBorder="0" applyAlignment="0" applyProtection="0"/>
    <xf numFmtId="0" fontId="0" fillId="0" borderId="0">
      <alignment vertical="center"/>
    </xf>
    <xf numFmtId="0" fontId="30" fillId="4" borderId="0" applyNumberFormat="0" applyBorder="0" applyAlignment="0" applyProtection="0">
      <alignment vertical="center"/>
    </xf>
    <xf numFmtId="0" fontId="41" fillId="22" borderId="0" applyNumberFormat="0" applyBorder="0" applyAlignment="0" applyProtection="0">
      <alignment vertical="center"/>
    </xf>
    <xf numFmtId="0" fontId="73" fillId="8" borderId="20" applyNumberFormat="0" applyAlignment="0" applyProtection="0">
      <alignment vertical="center"/>
    </xf>
    <xf numFmtId="0" fontId="58" fillId="28" borderId="0" applyNumberFormat="0" applyBorder="0" applyAlignment="0" applyProtection="0">
      <alignment vertical="center"/>
    </xf>
    <xf numFmtId="43" fontId="0" fillId="0" borderId="0" applyFont="0" applyFill="0" applyBorder="0" applyAlignment="0" applyProtection="0">
      <alignment vertical="center"/>
    </xf>
    <xf numFmtId="0" fontId="66" fillId="0" borderId="0" applyNumberFormat="0" applyFill="0" applyBorder="0" applyAlignment="0" applyProtection="0">
      <alignment vertical="center"/>
    </xf>
    <xf numFmtId="178" fontId="12" fillId="0" borderId="27" applyFill="0" applyProtection="0">
      <alignment horizontal="right"/>
    </xf>
    <xf numFmtId="0" fontId="74" fillId="45" borderId="0" applyNumberFormat="0" applyBorder="0" applyAlignment="0" applyProtection="0"/>
    <xf numFmtId="0" fontId="42" fillId="41" borderId="0" applyNumberFormat="0" applyBorder="0" applyAlignment="0" applyProtection="0">
      <alignment vertical="center"/>
    </xf>
    <xf numFmtId="9" fontId="0" fillId="0" borderId="0" applyFont="0" applyFill="0" applyBorder="0" applyAlignment="0" applyProtection="0">
      <alignment vertical="center"/>
    </xf>
    <xf numFmtId="0" fontId="72" fillId="0" borderId="0" applyNumberFormat="0" applyFill="0" applyBorder="0" applyAlignment="0" applyProtection="0">
      <alignment vertical="center"/>
    </xf>
    <xf numFmtId="0" fontId="0" fillId="27" borderId="24" applyNumberFormat="0" applyFont="0" applyAlignment="0" applyProtection="0">
      <alignment vertical="center"/>
    </xf>
    <xf numFmtId="0" fontId="3" fillId="0" borderId="0">
      <alignment vertical="center"/>
    </xf>
    <xf numFmtId="0" fontId="45" fillId="12" borderId="0" applyNumberFormat="0" applyBorder="0" applyAlignment="0" applyProtection="0">
      <alignment vertical="center"/>
    </xf>
    <xf numFmtId="0" fontId="56" fillId="0" borderId="0"/>
    <xf numFmtId="0" fontId="56" fillId="0" borderId="0"/>
    <xf numFmtId="0" fontId="5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42" fillId="17" borderId="0" applyNumberFormat="0" applyBorder="0" applyAlignment="0" applyProtection="0">
      <alignment vertical="center"/>
    </xf>
    <xf numFmtId="0" fontId="70" fillId="0" borderId="0" applyNumberFormat="0" applyFill="0" applyBorder="0" applyAlignment="0" applyProtection="0">
      <alignment vertical="center"/>
    </xf>
    <xf numFmtId="0" fontId="47" fillId="0" borderId="0"/>
    <xf numFmtId="0" fontId="6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5" fillId="12" borderId="0" applyNumberFormat="0" applyBorder="0" applyAlignment="0" applyProtection="0">
      <alignment vertical="center"/>
    </xf>
    <xf numFmtId="0" fontId="3" fillId="0" borderId="0">
      <alignment vertical="center"/>
    </xf>
    <xf numFmtId="0" fontId="65" fillId="0" borderId="0" applyNumberFormat="0" applyFill="0" applyBorder="0" applyAlignment="0" applyProtection="0">
      <alignment vertical="center"/>
    </xf>
    <xf numFmtId="0" fontId="61" fillId="0" borderId="26" applyNumberFormat="0" applyFill="0" applyAlignment="0" applyProtection="0">
      <alignment vertical="center"/>
    </xf>
    <xf numFmtId="0" fontId="68" fillId="0" borderId="26" applyNumberFormat="0" applyFill="0" applyAlignment="0" applyProtection="0">
      <alignment vertical="center"/>
    </xf>
    <xf numFmtId="0" fontId="42" fillId="21" borderId="0" applyNumberFormat="0" applyBorder="0" applyAlignment="0" applyProtection="0">
      <alignment vertical="center"/>
    </xf>
    <xf numFmtId="0" fontId="55" fillId="0" borderId="22" applyNumberFormat="0" applyFill="0" applyAlignment="0" applyProtection="0">
      <alignment vertical="center"/>
    </xf>
    <xf numFmtId="0" fontId="42" fillId="40" borderId="0" applyNumberFormat="0" applyBorder="0" applyAlignment="0" applyProtection="0">
      <alignment vertical="center"/>
    </xf>
    <xf numFmtId="0" fontId="46" fillId="11" borderId="17" applyNumberFormat="0" applyAlignment="0" applyProtection="0">
      <alignment vertical="center"/>
    </xf>
    <xf numFmtId="0" fontId="50" fillId="14" borderId="20" applyNumberFormat="0" applyAlignment="0" applyProtection="0">
      <alignment vertical="center"/>
    </xf>
    <xf numFmtId="0" fontId="49" fillId="11" borderId="19" applyNumberFormat="0" applyAlignment="0" applyProtection="0">
      <alignment vertical="center"/>
    </xf>
    <xf numFmtId="0" fontId="30" fillId="34" borderId="0" applyNumberFormat="0" applyBorder="0" applyAlignment="0" applyProtection="0">
      <alignment vertical="center"/>
    </xf>
    <xf numFmtId="0" fontId="44" fillId="9" borderId="16" applyNumberFormat="0" applyAlignment="0" applyProtection="0">
      <alignment vertical="center"/>
    </xf>
    <xf numFmtId="0" fontId="41" fillId="19" borderId="0" applyNumberFormat="0" applyBorder="0" applyAlignment="0" applyProtection="0">
      <alignment vertical="center"/>
    </xf>
    <xf numFmtId="0" fontId="42" fillId="7" borderId="0" applyNumberFormat="0" applyBorder="0" applyAlignment="0" applyProtection="0">
      <alignment vertical="center"/>
    </xf>
    <xf numFmtId="0" fontId="48" fillId="0" borderId="18" applyNumberFormat="0" applyFill="0" applyAlignment="0" applyProtection="0">
      <alignment vertical="center"/>
    </xf>
    <xf numFmtId="0" fontId="60" fillId="0" borderId="25" applyNumberFormat="0" applyFill="0" applyAlignment="0" applyProtection="0">
      <alignment vertical="center"/>
    </xf>
    <xf numFmtId="0" fontId="53" fillId="18" borderId="0" applyNumberFormat="0" applyBorder="0" applyAlignment="0" applyProtection="0">
      <alignment vertical="center"/>
    </xf>
    <xf numFmtId="0" fontId="57" fillId="0" borderId="23" applyNumberFormat="0" applyFill="0" applyAlignment="0" applyProtection="0">
      <alignment vertical="center"/>
    </xf>
    <xf numFmtId="0" fontId="30" fillId="23" borderId="0" applyNumberFormat="0" applyBorder="0" applyAlignment="0" applyProtection="0">
      <alignment vertical="center"/>
    </xf>
    <xf numFmtId="0" fontId="67" fillId="39" borderId="0" applyNumberFormat="0" applyBorder="0" applyAlignment="0" applyProtection="0">
      <alignment vertical="center"/>
    </xf>
    <xf numFmtId="0" fontId="41" fillId="6" borderId="0" applyNumberFormat="0" applyBorder="0" applyAlignment="0" applyProtection="0">
      <alignment vertical="center"/>
    </xf>
    <xf numFmtId="0" fontId="42" fillId="36" borderId="0" applyNumberFormat="0" applyBorder="0" applyAlignment="0" applyProtection="0">
      <alignment vertical="center"/>
    </xf>
    <xf numFmtId="0" fontId="52" fillId="0" borderId="21" applyNumberFormat="0" applyFill="0" applyAlignment="0" applyProtection="0">
      <alignment vertical="center"/>
    </xf>
    <xf numFmtId="0" fontId="41" fillId="43" borderId="0" applyNumberFormat="0" applyBorder="0" applyAlignment="0" applyProtection="0">
      <alignment vertical="center"/>
    </xf>
    <xf numFmtId="0" fontId="41" fillId="35" borderId="0" applyNumberFormat="0" applyBorder="0" applyAlignment="0" applyProtection="0">
      <alignment vertical="center"/>
    </xf>
    <xf numFmtId="0" fontId="43" fillId="8" borderId="15" applyNumberFormat="0" applyAlignment="0" applyProtection="0">
      <alignment vertical="center"/>
    </xf>
    <xf numFmtId="0" fontId="41" fillId="42" borderId="0" applyNumberFormat="0" applyBorder="0" applyAlignment="0" applyProtection="0">
      <alignment vertical="center"/>
    </xf>
    <xf numFmtId="0" fontId="64" fillId="0" borderId="0" applyNumberFormat="0" applyFill="0" applyBorder="0" applyAlignment="0" applyProtection="0">
      <alignment vertical="center"/>
    </xf>
    <xf numFmtId="0" fontId="41" fillId="25" borderId="0" applyNumberFormat="0" applyBorder="0" applyAlignment="0" applyProtection="0">
      <alignment vertical="center"/>
    </xf>
    <xf numFmtId="0" fontId="42" fillId="24" borderId="0" applyNumberFormat="0" applyBorder="0" applyAlignment="0" applyProtection="0">
      <alignment vertical="center"/>
    </xf>
    <xf numFmtId="0" fontId="76" fillId="0" borderId="0" applyNumberFormat="0" applyFont="0" applyFill="0" applyBorder="0" applyAlignment="0" applyProtection="0">
      <alignment horizontal="left"/>
    </xf>
    <xf numFmtId="0" fontId="42" fillId="47" borderId="0" applyNumberFormat="0" applyBorder="0" applyAlignment="0" applyProtection="0">
      <alignment vertical="center"/>
    </xf>
    <xf numFmtId="0" fontId="41" fillId="48" borderId="0" applyNumberFormat="0" applyBorder="0" applyAlignment="0" applyProtection="0">
      <alignment vertical="center"/>
    </xf>
    <xf numFmtId="0" fontId="73" fillId="8" borderId="20" applyNumberFormat="0" applyAlignment="0" applyProtection="0">
      <alignment vertical="center"/>
    </xf>
    <xf numFmtId="0" fontId="41" fillId="50" borderId="0" applyNumberFormat="0" applyBorder="0" applyAlignment="0" applyProtection="0">
      <alignment vertical="center"/>
    </xf>
    <xf numFmtId="0" fontId="42" fillId="51" borderId="0" applyNumberFormat="0" applyBorder="0" applyAlignment="0" applyProtection="0">
      <alignment vertical="center"/>
    </xf>
    <xf numFmtId="0" fontId="41" fillId="52" borderId="0" applyNumberFormat="0" applyBorder="0" applyAlignment="0" applyProtection="0">
      <alignment vertical="center"/>
    </xf>
    <xf numFmtId="0" fontId="42" fillId="53" borderId="0" applyNumberFormat="0" applyBorder="0" applyAlignment="0" applyProtection="0">
      <alignment vertical="center"/>
    </xf>
    <xf numFmtId="0" fontId="42" fillId="54" borderId="0" applyNumberFormat="0" applyBorder="0" applyAlignment="0" applyProtection="0">
      <alignment vertical="center"/>
    </xf>
    <xf numFmtId="0" fontId="78" fillId="44" borderId="0" applyNumberFormat="0" applyBorder="0" applyAlignment="0" applyProtection="0">
      <alignment vertical="center"/>
    </xf>
    <xf numFmtId="0" fontId="45" fillId="32" borderId="0" applyNumberFormat="0" applyBorder="0" applyAlignment="0" applyProtection="0">
      <alignment vertical="center"/>
    </xf>
    <xf numFmtId="0" fontId="47" fillId="0" borderId="0"/>
    <xf numFmtId="0" fontId="41" fillId="55" borderId="0" applyNumberFormat="0" applyBorder="0" applyAlignment="0" applyProtection="0">
      <alignment vertical="center"/>
    </xf>
    <xf numFmtId="0" fontId="42" fillId="56" borderId="0" applyNumberFormat="0" applyBorder="0" applyAlignment="0" applyProtection="0">
      <alignment vertical="center"/>
    </xf>
    <xf numFmtId="0" fontId="30" fillId="0" borderId="0">
      <alignment vertical="center"/>
    </xf>
    <xf numFmtId="0" fontId="54" fillId="0" borderId="0"/>
    <xf numFmtId="0" fontId="56" fillId="0" borderId="0"/>
    <xf numFmtId="0" fontId="3" fillId="0" borderId="0">
      <alignment vertical="center"/>
    </xf>
    <xf numFmtId="0" fontId="56" fillId="0" borderId="0"/>
    <xf numFmtId="0" fontId="45" fillId="10"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47" fillId="0" borderId="0"/>
    <xf numFmtId="0" fontId="25" fillId="58" borderId="0" applyNumberFormat="0" applyBorder="0" applyAlignment="0" applyProtection="0"/>
    <xf numFmtId="49" fontId="12" fillId="0" borderId="0" applyFont="0" applyFill="0" applyBorder="0" applyAlignment="0" applyProtection="0"/>
    <xf numFmtId="0" fontId="54" fillId="0" borderId="0"/>
    <xf numFmtId="0" fontId="47" fillId="0" borderId="0"/>
    <xf numFmtId="0" fontId="56" fillId="0" borderId="0"/>
    <xf numFmtId="0" fontId="45" fillId="37" borderId="0" applyNumberFormat="0" applyBorder="0" applyAlignment="0" applyProtection="0">
      <alignment vertical="center"/>
    </xf>
    <xf numFmtId="0" fontId="25" fillId="31" borderId="0" applyNumberFormat="0" applyBorder="0" applyAlignment="0" applyProtection="0"/>
    <xf numFmtId="0" fontId="56" fillId="0" borderId="0"/>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81" fillId="23" borderId="0" applyNumberFormat="0" applyBorder="0" applyAlignment="0" applyProtection="0">
      <alignment vertical="center"/>
    </xf>
    <xf numFmtId="0" fontId="30" fillId="14" borderId="0" applyNumberFormat="0" applyBorder="0" applyAlignment="0" applyProtection="0">
      <alignment vertical="center"/>
    </xf>
    <xf numFmtId="0" fontId="30" fillId="30" borderId="0" applyNumberFormat="0" applyBorder="0" applyAlignment="0" applyProtection="0">
      <alignment vertical="center"/>
    </xf>
    <xf numFmtId="0" fontId="12" fillId="15" borderId="28" applyNumberFormat="0" applyFont="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43" fillId="8" borderId="15" applyNumberFormat="0" applyAlignment="0" applyProtection="0">
      <alignment vertical="center"/>
    </xf>
    <xf numFmtId="0" fontId="30" fillId="16" borderId="0" applyNumberFormat="0" applyBorder="0" applyAlignment="0" applyProtection="0">
      <alignment vertical="center"/>
    </xf>
    <xf numFmtId="0" fontId="22" fillId="0" borderId="0"/>
    <xf numFmtId="0" fontId="45" fillId="10"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45" fillId="20" borderId="0" applyNumberFormat="0" applyBorder="0" applyAlignment="0" applyProtection="0">
      <alignment vertical="center"/>
    </xf>
    <xf numFmtId="0" fontId="30" fillId="16" borderId="0" applyNumberFormat="0" applyBorder="0" applyAlignment="0" applyProtection="0">
      <alignment vertical="center"/>
    </xf>
    <xf numFmtId="0" fontId="77" fillId="0" borderId="29" applyNumberFormat="0" applyFill="0" applyAlignment="0" applyProtection="0">
      <alignment vertical="center"/>
    </xf>
    <xf numFmtId="0" fontId="30" fillId="23" borderId="0" applyNumberFormat="0" applyBorder="0" applyAlignment="0" applyProtection="0">
      <alignment vertical="center"/>
    </xf>
    <xf numFmtId="0" fontId="71" fillId="16"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0" borderId="0">
      <alignment vertical="center"/>
    </xf>
    <xf numFmtId="177" fontId="12" fillId="0" borderId="0" applyFont="0" applyFill="0" applyBorder="0" applyAlignment="0" applyProtection="0"/>
    <xf numFmtId="0" fontId="30" fillId="34" borderId="0" applyNumberFormat="0" applyBorder="0" applyAlignment="0" applyProtection="0">
      <alignment vertical="center"/>
    </xf>
    <xf numFmtId="0" fontId="30" fillId="0" borderId="0">
      <alignment vertical="center"/>
    </xf>
    <xf numFmtId="0" fontId="30" fillId="34" borderId="0" applyNumberFormat="0" applyBorder="0" applyAlignment="0" applyProtection="0">
      <alignment vertical="center"/>
    </xf>
    <xf numFmtId="180" fontId="12" fillId="0" borderId="0"/>
    <xf numFmtId="0" fontId="30" fillId="8" borderId="0" applyNumberFormat="0" applyBorder="0" applyAlignment="0" applyProtection="0">
      <alignment vertical="center"/>
    </xf>
    <xf numFmtId="0" fontId="30" fillId="34" borderId="0" applyNumberFormat="0" applyBorder="0" applyAlignment="0" applyProtection="0">
      <alignment vertical="center"/>
    </xf>
    <xf numFmtId="0" fontId="30" fillId="0" borderId="0">
      <alignment vertical="center"/>
    </xf>
    <xf numFmtId="0" fontId="30" fillId="34" borderId="0" applyNumberFormat="0" applyBorder="0" applyAlignment="0" applyProtection="0">
      <alignment vertical="center"/>
    </xf>
    <xf numFmtId="41" fontId="12" fillId="0" borderId="0" applyFont="0" applyFill="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63" fillId="23"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45" fillId="26" borderId="0" applyNumberFormat="0" applyBorder="0" applyAlignment="0" applyProtection="0">
      <alignment vertical="center"/>
    </xf>
    <xf numFmtId="0" fontId="30" fillId="8" borderId="0" applyNumberFormat="0" applyBorder="0" applyAlignment="0" applyProtection="0">
      <alignment vertical="center"/>
    </xf>
    <xf numFmtId="0" fontId="30" fillId="12" borderId="0" applyNumberFormat="0" applyBorder="0" applyAlignment="0" applyProtection="0">
      <alignment vertical="center"/>
    </xf>
    <xf numFmtId="0" fontId="30" fillId="44" borderId="0" applyNumberFormat="0" applyBorder="0" applyAlignment="0" applyProtection="0">
      <alignment vertical="center"/>
    </xf>
    <xf numFmtId="0" fontId="80" fillId="0" borderId="0" applyNumberFormat="0" applyFill="0" applyBorder="0" applyAlignment="0" applyProtection="0">
      <alignment vertical="center"/>
    </xf>
    <xf numFmtId="0" fontId="30" fillId="38" borderId="0" applyNumberFormat="0" applyBorder="0" applyAlignment="0" applyProtection="0">
      <alignment vertical="center"/>
    </xf>
    <xf numFmtId="0" fontId="80"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52" fillId="0" borderId="21" applyNumberFormat="0" applyFill="0" applyAlignment="0" applyProtection="0">
      <alignment vertical="center"/>
    </xf>
    <xf numFmtId="0" fontId="30" fillId="38" borderId="0" applyNumberFormat="0" applyBorder="0" applyAlignment="0" applyProtection="0">
      <alignment vertical="center"/>
    </xf>
    <xf numFmtId="0" fontId="79" fillId="32" borderId="0" applyNumberFormat="0" applyBorder="0" applyAlignment="0" applyProtection="0">
      <alignment vertical="center"/>
    </xf>
    <xf numFmtId="0" fontId="30" fillId="38"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86" fillId="0" borderId="7" applyNumberFormat="0" applyFill="0" applyProtection="0">
      <alignment horizont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73" fillId="8" borderId="20" applyNumberForma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83" fillId="59" borderId="30" applyNumberFormat="0" applyAlignment="0" applyProtection="0">
      <alignment vertical="center"/>
    </xf>
    <xf numFmtId="0" fontId="52" fillId="0" borderId="21" applyNumberFormat="0" applyFill="0" applyAlignment="0" applyProtection="0">
      <alignment vertical="center"/>
    </xf>
    <xf numFmtId="0" fontId="30" fillId="34" borderId="0" applyNumberFormat="0" applyBorder="0" applyAlignment="0" applyProtection="0">
      <alignment vertical="center"/>
    </xf>
    <xf numFmtId="0" fontId="0" fillId="0" borderId="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8" borderId="0" applyNumberFormat="0" applyBorder="0" applyAlignment="0" applyProtection="0">
      <alignment vertical="center"/>
    </xf>
    <xf numFmtId="0" fontId="45" fillId="46"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78" fillId="44" borderId="0" applyNumberFormat="0" applyBorder="0" applyAlignment="0" applyProtection="0">
      <alignment vertical="center"/>
    </xf>
    <xf numFmtId="0" fontId="30" fillId="63" borderId="0" applyNumberFormat="0" applyBorder="0" applyAlignment="0" applyProtection="0">
      <alignment vertical="center"/>
    </xf>
    <xf numFmtId="0" fontId="30" fillId="63" borderId="0" applyNumberFormat="0" applyBorder="0" applyAlignment="0" applyProtection="0">
      <alignment vertical="center"/>
    </xf>
    <xf numFmtId="0" fontId="30" fillId="63" borderId="0" applyNumberFormat="0" applyBorder="0" applyAlignment="0" applyProtection="0">
      <alignment vertical="center"/>
    </xf>
    <xf numFmtId="0" fontId="45" fillId="64" borderId="0" applyNumberFormat="0" applyBorder="0" applyAlignment="0" applyProtection="0">
      <alignment vertical="center"/>
    </xf>
    <xf numFmtId="0" fontId="30" fillId="63" borderId="0" applyNumberFormat="0" applyBorder="0" applyAlignment="0" applyProtection="0">
      <alignment vertical="center"/>
    </xf>
    <xf numFmtId="0" fontId="26" fillId="65" borderId="0" applyNumberFormat="0" applyBorder="0" applyAlignment="0" applyProtection="0"/>
    <xf numFmtId="0" fontId="79" fillId="32" borderId="0" applyNumberFormat="0" applyBorder="0" applyAlignment="0" applyProtection="0">
      <alignment vertical="center"/>
    </xf>
    <xf numFmtId="0" fontId="26" fillId="66" borderId="0" applyNumberFormat="0" applyBorder="0" applyAlignment="0" applyProtection="0"/>
    <xf numFmtId="0" fontId="30" fillId="0" borderId="0">
      <alignment vertical="center"/>
    </xf>
    <xf numFmtId="0" fontId="88" fillId="0" borderId="27" applyNumberFormat="0" applyFill="0" applyProtection="0">
      <alignment horizontal="center"/>
    </xf>
    <xf numFmtId="0" fontId="79" fillId="12" borderId="0" applyNumberFormat="0" applyBorder="0" applyAlignment="0" applyProtection="0">
      <alignment vertical="center"/>
    </xf>
    <xf numFmtId="0" fontId="30" fillId="0" borderId="0">
      <alignment vertical="center"/>
    </xf>
    <xf numFmtId="0" fontId="79" fillId="44" borderId="0" applyNumberFormat="0" applyBorder="0" applyAlignment="0" applyProtection="0">
      <alignment vertical="center"/>
    </xf>
    <xf numFmtId="0" fontId="0" fillId="0" borderId="0">
      <alignment vertical="center"/>
    </xf>
    <xf numFmtId="3" fontId="76" fillId="0" borderId="0" applyFont="0" applyFill="0" applyBorder="0" applyAlignment="0" applyProtection="0"/>
    <xf numFmtId="14" fontId="51" fillId="0" borderId="0">
      <alignment horizontal="center" wrapText="1"/>
      <protection locked="0"/>
    </xf>
    <xf numFmtId="0" fontId="79" fillId="8" borderId="0" applyNumberFormat="0" applyBorder="0" applyAlignment="0" applyProtection="0">
      <alignment vertical="center"/>
    </xf>
    <xf numFmtId="0" fontId="45" fillId="46" borderId="0" applyNumberFormat="0" applyBorder="0" applyAlignment="0" applyProtection="0">
      <alignment vertical="center"/>
    </xf>
    <xf numFmtId="0" fontId="3" fillId="0" borderId="0"/>
    <xf numFmtId="0" fontId="79" fillId="32" borderId="0" applyNumberFormat="0" applyBorder="0" applyAlignment="0" applyProtection="0">
      <alignment vertical="center"/>
    </xf>
    <xf numFmtId="0" fontId="45" fillId="46" borderId="0" applyNumberFormat="0" applyBorder="0" applyAlignment="0" applyProtection="0">
      <alignment vertical="center"/>
    </xf>
    <xf numFmtId="0" fontId="3" fillId="0" borderId="0"/>
    <xf numFmtId="0" fontId="95" fillId="69" borderId="14">
      <protection locked="0"/>
    </xf>
    <xf numFmtId="0" fontId="79" fillId="14" borderId="0" applyNumberFormat="0" applyBorder="0" applyAlignment="0" applyProtection="0">
      <alignment vertical="center"/>
    </xf>
    <xf numFmtId="0" fontId="12" fillId="0" borderId="7" applyNumberFormat="0" applyFill="0" applyProtection="0">
      <alignment horizontal="left"/>
    </xf>
    <xf numFmtId="0" fontId="57" fillId="0" borderId="0" applyNumberFormat="0" applyFill="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3" fillId="0" borderId="0">
      <alignment vertical="center"/>
    </xf>
    <xf numFmtId="0" fontId="45" fillId="12" borderId="0" applyNumberFormat="0" applyBorder="0" applyAlignment="0" applyProtection="0">
      <alignment vertical="center"/>
    </xf>
    <xf numFmtId="0" fontId="3" fillId="0" borderId="0">
      <alignment vertical="center"/>
    </xf>
    <xf numFmtId="0" fontId="45" fillId="12" borderId="0" applyNumberFormat="0" applyBorder="0" applyAlignment="0" applyProtection="0">
      <alignment vertical="center"/>
    </xf>
    <xf numFmtId="0" fontId="45" fillId="37"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78" fillId="44" borderId="0" applyNumberFormat="0" applyBorder="0" applyAlignment="0" applyProtection="0">
      <alignment vertical="center"/>
    </xf>
    <xf numFmtId="0" fontId="45" fillId="46" borderId="0" applyNumberFormat="0" applyBorder="0" applyAlignment="0" applyProtection="0">
      <alignment vertical="center"/>
    </xf>
    <xf numFmtId="0" fontId="82" fillId="16" borderId="0" applyNumberFormat="0" applyBorder="0" applyAlignment="0" applyProtection="0">
      <alignment vertical="center"/>
    </xf>
    <xf numFmtId="0" fontId="45" fillId="46" borderId="0" applyNumberFormat="0" applyBorder="0" applyAlignment="0" applyProtection="0">
      <alignment vertical="center"/>
    </xf>
    <xf numFmtId="0" fontId="45" fillId="46" borderId="0" applyNumberFormat="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63" fillId="23" borderId="0" applyNumberFormat="0" applyBorder="0" applyAlignment="0" applyProtection="0">
      <alignment vertical="center"/>
    </xf>
    <xf numFmtId="0" fontId="25" fillId="31" borderId="0" applyNumberFormat="0" applyBorder="0" applyAlignment="0" applyProtection="0"/>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45" fillId="49" borderId="0" applyNumberFormat="0" applyBorder="0" applyAlignment="0" applyProtection="0">
      <alignment vertical="center"/>
    </xf>
    <xf numFmtId="0" fontId="85" fillId="0" borderId="6">
      <alignment horizontal="left" vertical="center"/>
    </xf>
    <xf numFmtId="0" fontId="45" fillId="49" borderId="0" applyNumberFormat="0" applyBorder="0" applyAlignment="0" applyProtection="0">
      <alignment vertical="center"/>
    </xf>
    <xf numFmtId="0" fontId="45" fillId="49" borderId="0" applyNumberFormat="0" applyBorder="0" applyAlignment="0" applyProtection="0">
      <alignment vertical="center"/>
    </xf>
    <xf numFmtId="0" fontId="45" fillId="49" borderId="0" applyNumberFormat="0" applyBorder="0" applyAlignment="0" applyProtection="0">
      <alignment vertical="center"/>
    </xf>
    <xf numFmtId="0" fontId="47" fillId="0" borderId="0">
      <protection locked="0"/>
    </xf>
    <xf numFmtId="0" fontId="25" fillId="31" borderId="0" applyNumberFormat="0" applyBorder="0" applyAlignment="0" applyProtection="0"/>
    <xf numFmtId="0" fontId="74" fillId="57" borderId="0" applyNumberFormat="0" applyBorder="0" applyAlignment="0" applyProtection="0"/>
    <xf numFmtId="0" fontId="79" fillId="37" borderId="0" applyNumberFormat="0" applyBorder="0" applyAlignment="0" applyProtection="0">
      <alignment vertical="center"/>
    </xf>
    <xf numFmtId="0" fontId="79" fillId="64" borderId="0" applyNumberFormat="0" applyBorder="0" applyAlignment="0" applyProtection="0">
      <alignment vertical="center"/>
    </xf>
    <xf numFmtId="0" fontId="12" fillId="0" borderId="0" applyFont="0" applyFill="0" applyBorder="0" applyAlignment="0" applyProtection="0"/>
    <xf numFmtId="0" fontId="25" fillId="58" borderId="0" applyNumberFormat="0" applyBorder="0" applyAlignment="0" applyProtection="0"/>
    <xf numFmtId="182" fontId="12" fillId="0" borderId="0" applyFont="0" applyFill="0" applyBorder="0" applyAlignment="0" applyProtection="0"/>
    <xf numFmtId="0" fontId="25" fillId="60" borderId="0" applyNumberFormat="0" applyBorder="0" applyAlignment="0" applyProtection="0"/>
    <xf numFmtId="0" fontId="74" fillId="33" borderId="0" applyNumberFormat="0" applyBorder="0" applyAlignment="0" applyProtection="0"/>
    <xf numFmtId="0" fontId="79" fillId="71" borderId="0" applyNumberFormat="0" applyBorder="0" applyAlignment="0" applyProtection="0">
      <alignment vertical="center"/>
    </xf>
    <xf numFmtId="0" fontId="25" fillId="31" borderId="0" applyNumberFormat="0" applyBorder="0" applyAlignment="0" applyProtection="0"/>
    <xf numFmtId="0" fontId="25" fillId="33" borderId="0" applyNumberFormat="0" applyBorder="0" applyAlignment="0" applyProtection="0"/>
    <xf numFmtId="184" fontId="12" fillId="0" borderId="0" applyFont="0" applyFill="0" applyBorder="0" applyAlignment="0" applyProtection="0"/>
    <xf numFmtId="0" fontId="74" fillId="33" borderId="0" applyNumberFormat="0" applyBorder="0" applyAlignment="0" applyProtection="0"/>
    <xf numFmtId="0" fontId="50" fillId="14" borderId="20" applyNumberFormat="0" applyAlignment="0" applyProtection="0">
      <alignment vertical="center"/>
    </xf>
    <xf numFmtId="0" fontId="79" fillId="32" borderId="0" applyNumberFormat="0" applyBorder="0" applyAlignment="0" applyProtection="0">
      <alignment vertical="center"/>
    </xf>
    <xf numFmtId="0" fontId="25" fillId="61" borderId="0" applyNumberFormat="0" applyBorder="0" applyAlignment="0" applyProtection="0"/>
    <xf numFmtId="0" fontId="74" fillId="57" borderId="0" applyNumberFormat="0" applyBorder="0" applyAlignment="0" applyProtection="0"/>
    <xf numFmtId="0" fontId="79" fillId="20" borderId="0" applyNumberFormat="0" applyBorder="0" applyAlignment="0" applyProtection="0">
      <alignment vertical="center"/>
    </xf>
    <xf numFmtId="0" fontId="50" fillId="14" borderId="20" applyNumberFormat="0" applyAlignment="0" applyProtection="0">
      <alignment vertical="center"/>
    </xf>
    <xf numFmtId="0" fontId="25" fillId="58" borderId="0" applyNumberFormat="0" applyBorder="0" applyAlignment="0" applyProtection="0"/>
    <xf numFmtId="0" fontId="30" fillId="0" borderId="0">
      <alignment vertical="center"/>
    </xf>
    <xf numFmtId="0" fontId="25" fillId="62" borderId="0" applyNumberFormat="0" applyBorder="0" applyAlignment="0" applyProtection="0"/>
    <xf numFmtId="0" fontId="0" fillId="0" borderId="0">
      <alignment vertical="center"/>
    </xf>
    <xf numFmtId="0" fontId="74" fillId="62" borderId="0" applyNumberFormat="0" applyBorder="0" applyAlignment="0" applyProtection="0"/>
    <xf numFmtId="0" fontId="76" fillId="0" borderId="0"/>
    <xf numFmtId="0" fontId="82" fillId="16" borderId="0" applyNumberFormat="0" applyBorder="0" applyAlignment="0" applyProtection="0">
      <alignment vertical="center"/>
    </xf>
    <xf numFmtId="0" fontId="87" fillId="0" borderId="31">
      <alignment horizontal="center"/>
    </xf>
    <xf numFmtId="0" fontId="73" fillId="4" borderId="20" applyNumberFormat="0" applyAlignment="0" applyProtection="0">
      <alignment vertical="center"/>
    </xf>
    <xf numFmtId="0" fontId="91" fillId="59" borderId="30" applyNumberFormat="0" applyAlignment="0" applyProtection="0">
      <alignment vertical="center"/>
    </xf>
    <xf numFmtId="0" fontId="69" fillId="0" borderId="32" applyNumberFormat="0" applyFill="0" applyAlignment="0" applyProtection="0">
      <alignment vertical="center"/>
    </xf>
    <xf numFmtId="188" fontId="12" fillId="0" borderId="0" applyFont="0" applyFill="0" applyBorder="0" applyAlignment="0" applyProtection="0"/>
    <xf numFmtId="186" fontId="89" fillId="0" borderId="0"/>
    <xf numFmtId="191" fontId="12" fillId="0" borderId="0" applyFont="0" applyFill="0" applyBorder="0" applyAlignment="0" applyProtection="0"/>
    <xf numFmtId="177" fontId="12" fillId="0" borderId="0" applyFont="0" applyFill="0" applyBorder="0" applyAlignment="0" applyProtection="0"/>
    <xf numFmtId="0" fontId="35" fillId="0" borderId="0">
      <alignment vertical="top"/>
    </xf>
    <xf numFmtId="0" fontId="90" fillId="0" borderId="0" applyNumberFormat="0" applyFill="0" applyBorder="0" applyAlignment="0" applyProtection="0"/>
    <xf numFmtId="181" fontId="12" fillId="0" borderId="0" applyFont="0" applyFill="0" applyBorder="0" applyAlignment="0" applyProtection="0"/>
    <xf numFmtId="187" fontId="89" fillId="0" borderId="0"/>
    <xf numFmtId="15" fontId="76" fillId="0" borderId="0"/>
    <xf numFmtId="193" fontId="89" fillId="0" borderId="0"/>
    <xf numFmtId="0" fontId="45" fillId="70" borderId="0" applyNumberFormat="0" applyBorder="0" applyAlignment="0" applyProtection="0">
      <alignment vertical="center"/>
    </xf>
    <xf numFmtId="0" fontId="75" fillId="0" borderId="0" applyNumberFormat="0" applyFill="0" applyBorder="0" applyAlignment="0" applyProtection="0">
      <alignment vertical="center"/>
    </xf>
    <xf numFmtId="0" fontId="3" fillId="0" borderId="0"/>
    <xf numFmtId="0" fontId="12" fillId="0" borderId="0"/>
    <xf numFmtId="0" fontId="63" fillId="23" borderId="0" applyNumberFormat="0" applyBorder="0" applyAlignment="0" applyProtection="0">
      <alignment vertical="center"/>
    </xf>
    <xf numFmtId="0" fontId="96" fillId="0" borderId="29" applyNumberFormat="0" applyFill="0" applyAlignment="0" applyProtection="0">
      <alignment vertical="center"/>
    </xf>
    <xf numFmtId="38" fontId="84" fillId="8" borderId="0" applyNumberFormat="0" applyBorder="0" applyAlignment="0" applyProtection="0"/>
    <xf numFmtId="0" fontId="45" fillId="32" borderId="0" applyNumberFormat="0" applyBorder="0" applyAlignment="0" applyProtection="0">
      <alignment vertical="center"/>
    </xf>
    <xf numFmtId="0" fontId="85" fillId="0" borderId="34" applyNumberFormat="0" applyAlignment="0" applyProtection="0">
      <alignment horizontal="left" vertical="center"/>
    </xf>
    <xf numFmtId="0" fontId="94" fillId="0" borderId="33" applyNumberFormat="0" applyFill="0" applyAlignment="0" applyProtection="0">
      <alignment vertical="center"/>
    </xf>
    <xf numFmtId="0" fontId="83" fillId="59" borderId="30" applyNumberFormat="0" applyAlignment="0" applyProtection="0">
      <alignment vertical="center"/>
    </xf>
    <xf numFmtId="10" fontId="84" fillId="15" borderId="1" applyNumberFormat="0" applyBorder="0" applyAlignment="0" applyProtection="0"/>
    <xf numFmtId="0" fontId="45" fillId="64" borderId="0" applyNumberFormat="0" applyBorder="0" applyAlignment="0" applyProtection="0">
      <alignment vertical="center"/>
    </xf>
    <xf numFmtId="179" fontId="93" fillId="68" borderId="0"/>
    <xf numFmtId="179" fontId="92" fillId="67" borderId="0"/>
    <xf numFmtId="0" fontId="45" fillId="46" borderId="0" applyNumberFormat="0" applyBorder="0" applyAlignment="0" applyProtection="0">
      <alignment vertical="center"/>
    </xf>
    <xf numFmtId="38" fontId="76" fillId="0" borderId="0" applyFont="0" applyFill="0" applyBorder="0" applyAlignment="0" applyProtection="0"/>
    <xf numFmtId="40" fontId="76" fillId="0" borderId="0" applyFont="0" applyFill="0" applyBorder="0" applyAlignment="0" applyProtection="0"/>
    <xf numFmtId="0" fontId="45" fillId="70" borderId="0" applyNumberFormat="0" applyBorder="0" applyAlignment="0" applyProtection="0">
      <alignment vertical="center"/>
    </xf>
    <xf numFmtId="177" fontId="12" fillId="0" borderId="0" applyFont="0" applyFill="0" applyBorder="0" applyAlignment="0" applyProtection="0"/>
    <xf numFmtId="194" fontId="76" fillId="0" borderId="0" applyFont="0" applyFill="0" applyBorder="0" applyAlignment="0" applyProtection="0"/>
    <xf numFmtId="192" fontId="76" fillId="0" borderId="0" applyFont="0" applyFill="0" applyBorder="0" applyAlignment="0" applyProtection="0"/>
    <xf numFmtId="0" fontId="89" fillId="0" borderId="0"/>
    <xf numFmtId="37" fontId="97" fillId="0" borderId="0"/>
    <xf numFmtId="0" fontId="43" fillId="4" borderId="15" applyNumberFormat="0" applyAlignment="0" applyProtection="0">
      <alignment vertical="center"/>
    </xf>
    <xf numFmtId="10" fontId="12" fillId="0" borderId="0" applyFont="0" applyFill="0" applyBorder="0" applyAlignment="0" applyProtection="0"/>
    <xf numFmtId="9" fontId="47" fillId="0" borderId="0" applyFont="0" applyFill="0" applyBorder="0" applyAlignment="0" applyProtection="0"/>
    <xf numFmtId="0" fontId="64" fillId="0" borderId="0" applyNumberFormat="0" applyFill="0" applyBorder="0" applyAlignment="0" applyProtection="0">
      <alignment vertical="center"/>
    </xf>
    <xf numFmtId="195" fontId="12" fillId="0" borderId="0" applyFont="0" applyFill="0" applyProtection="0"/>
    <xf numFmtId="15" fontId="76" fillId="0" borderId="0" applyFont="0" applyFill="0" applyBorder="0" applyAlignment="0" applyProtection="0"/>
    <xf numFmtId="4" fontId="76" fillId="0" borderId="0" applyFont="0" applyFill="0" applyBorder="0" applyAlignment="0" applyProtection="0"/>
    <xf numFmtId="0" fontId="76" fillId="72" borderId="0" applyNumberFormat="0" applyFont="0" applyBorder="0" applyAlignment="0" applyProtection="0"/>
    <xf numFmtId="0" fontId="95" fillId="69" borderId="14">
      <protection locked="0"/>
    </xf>
    <xf numFmtId="0" fontId="100" fillId="0" borderId="0"/>
    <xf numFmtId="0" fontId="95" fillId="69" borderId="14">
      <protection locked="0"/>
    </xf>
    <xf numFmtId="0" fontId="3" fillId="0" borderId="0">
      <alignment vertical="center"/>
    </xf>
    <xf numFmtId="0" fontId="102" fillId="0" borderId="0" applyNumberFormat="0" applyFill="0" applyBorder="0" applyAlignment="0" applyProtection="0">
      <alignment vertical="center"/>
    </xf>
    <xf numFmtId="0" fontId="27" fillId="0" borderId="36" applyNumberFormat="0" applyFill="0" applyAlignment="0" applyProtection="0">
      <alignment vertical="center"/>
    </xf>
    <xf numFmtId="0" fontId="80" fillId="0" borderId="0" applyNumberFormat="0" applyFill="0" applyBorder="0" applyAlignment="0" applyProtection="0">
      <alignment vertical="center"/>
    </xf>
    <xf numFmtId="9" fontId="3" fillId="0" borderId="0" applyFont="0" applyFill="0" applyBorder="0" applyAlignment="0" applyProtection="0">
      <alignment vertical="center"/>
    </xf>
    <xf numFmtId="176" fontId="12" fillId="0" borderId="0" applyFont="0" applyFill="0" applyBorder="0" applyAlignment="0" applyProtection="0"/>
    <xf numFmtId="0" fontId="30" fillId="0" borderId="0">
      <alignment vertical="center"/>
    </xf>
    <xf numFmtId="0" fontId="12" fillId="0" borderId="7" applyNumberFormat="0" applyFill="0" applyProtection="0">
      <alignment horizontal="right"/>
    </xf>
    <xf numFmtId="0" fontId="103" fillId="0" borderId="37" applyNumberFormat="0" applyFill="0" applyAlignment="0" applyProtection="0">
      <alignment vertical="center"/>
    </xf>
    <xf numFmtId="0" fontId="103" fillId="0" borderId="37" applyNumberFormat="0" applyFill="0" applyAlignment="0" applyProtection="0">
      <alignment vertical="center"/>
    </xf>
    <xf numFmtId="0" fontId="103" fillId="0" borderId="37" applyNumberFormat="0" applyFill="0" applyAlignment="0" applyProtection="0">
      <alignment vertical="center"/>
    </xf>
    <xf numFmtId="0" fontId="103" fillId="0" borderId="37" applyNumberFormat="0" applyFill="0" applyAlignment="0" applyProtection="0">
      <alignment vertical="center"/>
    </xf>
    <xf numFmtId="0" fontId="96" fillId="0" borderId="29" applyNumberFormat="0" applyFill="0" applyAlignment="0" applyProtection="0">
      <alignment vertical="center"/>
    </xf>
    <xf numFmtId="0" fontId="96" fillId="0" borderId="29" applyNumberFormat="0" applyFill="0" applyAlignment="0" applyProtection="0">
      <alignment vertical="center"/>
    </xf>
    <xf numFmtId="0" fontId="96" fillId="0" borderId="29" applyNumberFormat="0" applyFill="0" applyAlignment="0" applyProtection="0">
      <alignment vertical="center"/>
    </xf>
    <xf numFmtId="0" fontId="69" fillId="0" borderId="32" applyNumberFormat="0" applyFill="0" applyAlignment="0" applyProtection="0">
      <alignment vertical="center"/>
    </xf>
    <xf numFmtId="0" fontId="69" fillId="0" borderId="32" applyNumberFormat="0" applyFill="0" applyAlignment="0" applyProtection="0">
      <alignment vertical="center"/>
    </xf>
    <xf numFmtId="0" fontId="45" fillId="32" borderId="0" applyNumberFormat="0" applyBorder="0" applyAlignment="0" applyProtection="0">
      <alignment vertical="center"/>
    </xf>
    <xf numFmtId="0" fontId="69" fillId="0" borderId="32"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7" fillId="0" borderId="35" applyNumberFormat="0" applyFill="0" applyAlignment="0" applyProtection="0">
      <alignment vertical="center"/>
    </xf>
    <xf numFmtId="0" fontId="69" fillId="0" borderId="0" applyNumberFormat="0" applyFill="0" applyBorder="0" applyAlignment="0" applyProtection="0">
      <alignment vertical="center"/>
    </xf>
    <xf numFmtId="0" fontId="52" fillId="0" borderId="21"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02" fillId="0" borderId="0" applyNumberFormat="0" applyFill="0" applyBorder="0" applyAlignment="0" applyProtection="0"/>
    <xf numFmtId="0" fontId="82" fillId="16" borderId="0" applyNumberFormat="0" applyBorder="0" applyAlignment="0" applyProtection="0">
      <alignment vertical="center"/>
    </xf>
    <xf numFmtId="0" fontId="82" fillId="16" borderId="0" applyNumberFormat="0" applyBorder="0" applyAlignment="0" applyProtection="0">
      <alignment vertical="center"/>
    </xf>
    <xf numFmtId="0" fontId="82" fillId="16" borderId="0" applyNumberFormat="0" applyBorder="0" applyAlignment="0" applyProtection="0">
      <alignment vertical="center"/>
    </xf>
    <xf numFmtId="0" fontId="82" fillId="16" borderId="0" applyNumberFormat="0" applyBorder="0" applyAlignment="0" applyProtection="0">
      <alignment vertical="center"/>
    </xf>
    <xf numFmtId="0" fontId="104" fillId="16" borderId="0" applyNumberFormat="0" applyBorder="0" applyAlignment="0" applyProtection="0">
      <alignment vertical="center"/>
    </xf>
    <xf numFmtId="0" fontId="76" fillId="0" borderId="0"/>
    <xf numFmtId="0" fontId="105" fillId="73" borderId="0" applyNumberFormat="0" applyBorder="0" applyAlignment="0" applyProtection="0"/>
    <xf numFmtId="0" fontId="82" fillId="16" borderId="0" applyNumberFormat="0" applyBorder="0" applyAlignment="0" applyProtection="0">
      <alignment vertical="center"/>
    </xf>
    <xf numFmtId="0" fontId="30" fillId="0" borderId="0">
      <alignment vertical="center"/>
    </xf>
    <xf numFmtId="0" fontId="0" fillId="0" borderId="0">
      <alignment vertical="center"/>
    </xf>
    <xf numFmtId="0" fontId="27" fillId="0" borderId="35" applyNumberFormat="0" applyFill="0" applyAlignment="0" applyProtection="0">
      <alignment vertical="center"/>
    </xf>
    <xf numFmtId="0" fontId="3" fillId="0" borderId="0"/>
    <xf numFmtId="0" fontId="3" fillId="0" borderId="0"/>
    <xf numFmtId="0" fontId="30" fillId="0" borderId="0">
      <alignment vertical="center"/>
    </xf>
    <xf numFmtId="0" fontId="0" fillId="0" borderId="0">
      <alignment vertical="center"/>
    </xf>
    <xf numFmtId="0" fontId="0" fillId="0" borderId="0">
      <alignment vertical="center"/>
    </xf>
    <xf numFmtId="0" fontId="30" fillId="0" borderId="0">
      <alignment vertical="center"/>
    </xf>
    <xf numFmtId="0" fontId="63" fillId="23" borderId="0" applyNumberFormat="0" applyBorder="0" applyAlignment="0" applyProtection="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 fillId="15" borderId="28" applyNumberFormat="0" applyFont="0" applyAlignment="0" applyProtection="0">
      <alignment vertical="center"/>
    </xf>
    <xf numFmtId="0" fontId="0" fillId="0" borderId="0">
      <alignment vertical="center"/>
    </xf>
    <xf numFmtId="0" fontId="3" fillId="15" borderId="28" applyNumberFormat="0" applyFont="0" applyAlignment="0" applyProtection="0">
      <alignment vertical="center"/>
    </xf>
    <xf numFmtId="0" fontId="0" fillId="0" borderId="0">
      <alignment vertical="center"/>
    </xf>
    <xf numFmtId="0" fontId="30" fillId="0" borderId="0" applyProtection="0">
      <alignment vertical="center"/>
    </xf>
    <xf numFmtId="0" fontId="0" fillId="0" borderId="0">
      <alignment vertical="center"/>
    </xf>
    <xf numFmtId="0" fontId="0" fillId="0" borderId="0">
      <alignment vertical="center"/>
    </xf>
    <xf numFmtId="0" fontId="98" fillId="0" borderId="0" applyProtection="0"/>
    <xf numFmtId="0" fontId="12" fillId="0" borderId="0"/>
    <xf numFmtId="0" fontId="22" fillId="0" borderId="0" applyProtection="0"/>
    <xf numFmtId="3" fontId="99" fillId="0" borderId="0" applyNumberFormat="0" applyFill="0" applyBorder="0" applyAlignment="0" applyProtection="0"/>
    <xf numFmtId="0" fontId="63" fillId="23" borderId="0" applyNumberFormat="0" applyBorder="0" applyAlignment="0" applyProtection="0">
      <alignment vertical="center"/>
    </xf>
    <xf numFmtId="0" fontId="63" fillId="23" borderId="0" applyNumberFormat="0" applyBorder="0" applyAlignment="0" applyProtection="0">
      <alignment vertical="center"/>
    </xf>
    <xf numFmtId="0" fontId="63" fillId="23" borderId="0" applyNumberFormat="0" applyBorder="0" applyAlignment="0" applyProtection="0">
      <alignment vertical="center"/>
    </xf>
    <xf numFmtId="43" fontId="3" fillId="0" borderId="0" applyFont="0" applyFill="0" applyBorder="0" applyAlignment="0" applyProtection="0">
      <alignment vertical="center"/>
    </xf>
    <xf numFmtId="0" fontId="101" fillId="60" borderId="0" applyNumberFormat="0" applyBorder="0" applyAlignment="0" applyProtection="0"/>
    <xf numFmtId="0" fontId="27" fillId="0" borderId="35" applyNumberFormat="0" applyFill="0" applyAlignment="0" applyProtection="0">
      <alignment vertical="center"/>
    </xf>
    <xf numFmtId="0" fontId="27" fillId="0" borderId="35" applyNumberFormat="0" applyFill="0" applyAlignment="0" applyProtection="0">
      <alignment vertical="center"/>
    </xf>
    <xf numFmtId="0" fontId="80" fillId="0" borderId="0" applyNumberFormat="0" applyFill="0" applyBorder="0" applyAlignment="0" applyProtection="0">
      <alignment vertical="center"/>
    </xf>
    <xf numFmtId="0" fontId="73" fillId="8" borderId="20" applyNumberFormat="0" applyAlignment="0" applyProtection="0">
      <alignment vertical="center"/>
    </xf>
    <xf numFmtId="0" fontId="83" fillId="59" borderId="30" applyNumberFormat="0" applyAlignment="0" applyProtection="0">
      <alignment vertical="center"/>
    </xf>
    <xf numFmtId="0" fontId="43" fillId="8" borderId="15" applyNumberFormat="0" applyAlignment="0" applyProtection="0">
      <alignment vertical="center"/>
    </xf>
    <xf numFmtId="0" fontId="83" fillId="59" borderId="30" applyNumberFormat="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88" fillId="0" borderId="27" applyNumberFormat="0" applyFill="0" applyProtection="0">
      <alignment horizontal="left"/>
    </xf>
    <xf numFmtId="0" fontId="80" fillId="0" borderId="0" applyNumberFormat="0" applyFill="0" applyBorder="0" applyAlignment="0" applyProtection="0">
      <alignment vertical="center"/>
    </xf>
    <xf numFmtId="0" fontId="52" fillId="0" borderId="21" applyNumberFormat="0" applyFill="0" applyAlignment="0" applyProtection="0">
      <alignment vertical="center"/>
    </xf>
    <xf numFmtId="41" fontId="3" fillId="0" borderId="0" applyFont="0" applyFill="0" applyBorder="0" applyAlignment="0" applyProtection="0"/>
    <xf numFmtId="4" fontId="76"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26" fillId="74" borderId="0" applyNumberFormat="0" applyBorder="0" applyAlignment="0" applyProtection="0"/>
    <xf numFmtId="0" fontId="45" fillId="70" borderId="0" applyNumberFormat="0" applyBorder="0" applyAlignment="0" applyProtection="0">
      <alignment vertical="center"/>
    </xf>
    <xf numFmtId="0" fontId="45" fillId="70"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5" fillId="64" borderId="0" applyNumberFormat="0" applyBorder="0" applyAlignment="0" applyProtection="0">
      <alignment vertical="center"/>
    </xf>
    <xf numFmtId="0" fontId="45" fillId="64" borderId="0" applyNumberFormat="0" applyBorder="0" applyAlignment="0" applyProtection="0">
      <alignment vertical="center"/>
    </xf>
    <xf numFmtId="0" fontId="45" fillId="46" borderId="0" applyNumberFormat="0" applyBorder="0" applyAlignment="0" applyProtection="0">
      <alignment vertical="center"/>
    </xf>
    <xf numFmtId="0" fontId="45" fillId="32" borderId="0" applyNumberFormat="0" applyBorder="0" applyAlignment="0" applyProtection="0">
      <alignment vertical="center"/>
    </xf>
    <xf numFmtId="0" fontId="45" fillId="20" borderId="0" applyNumberFormat="0" applyBorder="0" applyAlignment="0" applyProtection="0">
      <alignment vertical="center"/>
    </xf>
    <xf numFmtId="0" fontId="45" fillId="20" borderId="0" applyNumberFormat="0" applyBorder="0" applyAlignment="0" applyProtection="0">
      <alignment vertical="center"/>
    </xf>
    <xf numFmtId="0" fontId="45" fillId="20" borderId="0" applyNumberFormat="0" applyBorder="0" applyAlignment="0" applyProtection="0">
      <alignment vertical="center"/>
    </xf>
    <xf numFmtId="0" fontId="78" fillId="44" borderId="0" applyNumberFormat="0" applyBorder="0" applyAlignment="0" applyProtection="0">
      <alignment vertical="center"/>
    </xf>
    <xf numFmtId="0" fontId="78" fillId="44" borderId="0" applyNumberFormat="0" applyBorder="0" applyAlignment="0" applyProtection="0">
      <alignment vertical="center"/>
    </xf>
    <xf numFmtId="0" fontId="50" fillId="14" borderId="20" applyNumberFormat="0" applyAlignment="0" applyProtection="0">
      <alignment vertical="center"/>
    </xf>
    <xf numFmtId="0" fontId="50" fillId="14" borderId="20" applyNumberFormat="0" applyAlignment="0" applyProtection="0">
      <alignment vertical="center"/>
    </xf>
    <xf numFmtId="1" fontId="12" fillId="0" borderId="27" applyFill="0" applyProtection="0">
      <alignment horizontal="center"/>
    </xf>
    <xf numFmtId="43" fontId="12" fillId="0" borderId="0" applyFont="0" applyFill="0" applyBorder="0" applyAlignment="0" applyProtection="0"/>
    <xf numFmtId="0" fontId="3" fillId="15" borderId="28" applyNumberFormat="0" applyFont="0" applyAlignment="0" applyProtection="0">
      <alignment vertical="center"/>
    </xf>
  </cellStyleXfs>
  <cellXfs count="224">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0" fillId="0" borderId="0" xfId="0" applyFont="1">
      <alignment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3" xfId="0" applyBorder="1" applyAlignment="1">
      <alignment horizontal="center" vertical="center"/>
    </xf>
    <xf numFmtId="0" fontId="0" fillId="0" borderId="4" xfId="0" applyFont="1" applyBorder="1" applyAlignment="1">
      <alignment vertical="center" wrapText="1"/>
    </xf>
    <xf numFmtId="0" fontId="0" fillId="0" borderId="4" xfId="0" applyBorder="1" applyAlignment="1">
      <alignment vertical="center" wrapText="1"/>
    </xf>
    <xf numFmtId="0" fontId="2" fillId="0" borderId="0" xfId="191" applyFont="1" applyFill="1" applyBorder="1" applyAlignment="1">
      <alignment vertical="center"/>
    </xf>
    <xf numFmtId="0" fontId="3" fillId="0" borderId="0" xfId="191" applyFont="1" applyFill="1" applyBorder="1" applyAlignment="1">
      <alignment vertical="center" wrapText="1"/>
    </xf>
    <xf numFmtId="0" fontId="3" fillId="0" borderId="0" xfId="191" applyFont="1" applyFill="1" applyBorder="1" applyAlignment="1">
      <alignment vertical="center"/>
    </xf>
    <xf numFmtId="0" fontId="4" fillId="0" borderId="0" xfId="191" applyFont="1" applyFill="1" applyBorder="1" applyAlignment="1">
      <alignment horizontal="center" vertical="center"/>
    </xf>
    <xf numFmtId="0" fontId="5" fillId="0" borderId="0" xfId="191" applyFont="1" applyFill="1" applyBorder="1" applyAlignment="1">
      <alignment vertical="center"/>
    </xf>
    <xf numFmtId="0" fontId="5" fillId="0" borderId="1" xfId="191" applyFont="1" applyFill="1" applyBorder="1" applyAlignment="1">
      <alignment horizontal="center" vertical="center"/>
    </xf>
    <xf numFmtId="0" fontId="5" fillId="0" borderId="5" xfId="191" applyFont="1" applyFill="1" applyBorder="1" applyAlignment="1">
      <alignment horizontal="center" vertical="center"/>
    </xf>
    <xf numFmtId="0" fontId="5" fillId="0" borderId="2" xfId="191" applyFont="1" applyFill="1" applyBorder="1" applyAlignment="1">
      <alignment horizontal="center" vertical="center"/>
    </xf>
    <xf numFmtId="0" fontId="5" fillId="0" borderId="6" xfId="191" applyFont="1" applyFill="1" applyBorder="1" applyAlignment="1">
      <alignment horizontal="center" vertical="center"/>
    </xf>
    <xf numFmtId="0" fontId="5" fillId="0" borderId="3" xfId="191" applyFont="1" applyFill="1" applyBorder="1" applyAlignment="1">
      <alignment horizontal="center" vertical="center"/>
    </xf>
    <xf numFmtId="0" fontId="5" fillId="0" borderId="7" xfId="191" applyFont="1" applyFill="1" applyBorder="1" applyAlignment="1">
      <alignment horizontal="center" vertical="center"/>
    </xf>
    <xf numFmtId="0" fontId="5" fillId="0" borderId="7" xfId="191" applyFont="1" applyFill="1" applyBorder="1" applyAlignment="1">
      <alignment horizontal="center" vertical="center" wrapText="1"/>
    </xf>
    <xf numFmtId="0" fontId="5" fillId="0" borderId="1" xfId="191" applyFont="1" applyFill="1" applyBorder="1" applyAlignment="1">
      <alignment horizontal="center" vertical="center" wrapText="1"/>
    </xf>
    <xf numFmtId="1" fontId="5" fillId="0" borderId="1" xfId="191" applyNumberFormat="1" applyFont="1" applyFill="1" applyBorder="1" applyAlignment="1" applyProtection="1">
      <alignment horizontal="center" vertical="center" wrapText="1"/>
      <protection locked="0"/>
    </xf>
    <xf numFmtId="0" fontId="5" fillId="0" borderId="1" xfId="191" applyFont="1" applyFill="1" applyBorder="1" applyAlignment="1">
      <alignment vertical="center"/>
    </xf>
    <xf numFmtId="0" fontId="5" fillId="0" borderId="0" xfId="191" applyFont="1" applyFill="1" applyBorder="1" applyAlignment="1">
      <alignment horizontal="center" vertical="center"/>
    </xf>
    <xf numFmtId="3" fontId="5" fillId="0" borderId="1" xfId="191" applyNumberFormat="1" applyFont="1" applyFill="1" applyBorder="1" applyAlignment="1" applyProtection="1">
      <alignment horizontal="center" vertical="center" wrapText="1"/>
    </xf>
    <xf numFmtId="0" fontId="0" fillId="0" borderId="0" xfId="0" applyAlignment="1">
      <alignment horizontal="center" vertical="center"/>
    </xf>
    <xf numFmtId="0" fontId="0"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0" fillId="0" borderId="1" xfId="0" applyFont="1" applyBorder="1">
      <alignment vertical="center"/>
    </xf>
    <xf numFmtId="0" fontId="0" fillId="0" borderId="1" xfId="0" applyFont="1" applyBorder="1" applyAlignment="1">
      <alignment vertical="center" wrapText="1"/>
    </xf>
    <xf numFmtId="0" fontId="7" fillId="0" borderId="0" xfId="164" applyFont="1" applyFill="1">
      <alignment vertical="center"/>
    </xf>
    <xf numFmtId="0" fontId="8" fillId="0" borderId="0" xfId="164" applyFont="1" applyFill="1" applyAlignment="1">
      <alignment horizontal="center" vertical="center"/>
    </xf>
    <xf numFmtId="0" fontId="8" fillId="0" borderId="0" xfId="164" applyFont="1" applyFill="1">
      <alignment vertical="center"/>
    </xf>
    <xf numFmtId="0" fontId="9" fillId="0" borderId="0" xfId="164" applyFont="1" applyFill="1" applyAlignment="1">
      <alignment horizontal="center"/>
    </xf>
    <xf numFmtId="0" fontId="10" fillId="0" borderId="8" xfId="164" applyFont="1" applyFill="1" applyBorder="1" applyAlignment="1">
      <alignment horizontal="center"/>
    </xf>
    <xf numFmtId="0" fontId="10" fillId="0" borderId="8" xfId="164" applyFont="1" applyFill="1" applyBorder="1" applyAlignment="1"/>
    <xf numFmtId="183" fontId="11" fillId="0" borderId="1" xfId="164" applyNumberFormat="1" applyFont="1" applyFill="1" applyBorder="1" applyAlignment="1" applyProtection="1">
      <alignment horizontal="center" vertical="center"/>
      <protection locked="0"/>
    </xf>
    <xf numFmtId="0" fontId="10" fillId="0" borderId="1" xfId="164" applyFont="1" applyFill="1" applyBorder="1" applyAlignment="1">
      <alignment horizontal="center" vertical="center"/>
    </xf>
    <xf numFmtId="0" fontId="11" fillId="0" borderId="1" xfId="164" applyFont="1" applyFill="1" applyBorder="1" applyAlignment="1" applyProtection="1">
      <alignment horizontal="center" vertical="center" wrapText="1"/>
      <protection locked="0"/>
    </xf>
    <xf numFmtId="0" fontId="11" fillId="0" borderId="1" xfId="164" applyFont="1" applyFill="1" applyBorder="1" applyAlignment="1">
      <alignment horizontal="center" vertical="center"/>
    </xf>
    <xf numFmtId="0" fontId="8" fillId="0" borderId="1" xfId="164" applyFont="1" applyFill="1" applyBorder="1" applyAlignment="1">
      <alignment horizontal="center" vertical="center"/>
    </xf>
    <xf numFmtId="0" fontId="8" fillId="0" borderId="1" xfId="164" applyFont="1" applyFill="1" applyBorder="1" applyAlignment="1">
      <alignment horizontal="center" vertical="center" wrapText="1"/>
    </xf>
    <xf numFmtId="0" fontId="8" fillId="0" borderId="1" xfId="164" applyFont="1" applyFill="1" applyBorder="1" applyAlignment="1">
      <alignment horizontal="left" vertical="center" wrapText="1"/>
    </xf>
    <xf numFmtId="183" fontId="8" fillId="0" borderId="1" xfId="164" applyNumberFormat="1" applyFont="1" applyFill="1" applyBorder="1" applyAlignment="1" applyProtection="1">
      <alignment vertical="center" wrapText="1"/>
      <protection locked="0"/>
    </xf>
    <xf numFmtId="0" fontId="8" fillId="0" borderId="1" xfId="164" applyFont="1" applyFill="1" applyBorder="1" applyAlignment="1">
      <alignment vertical="center" wrapText="1"/>
    </xf>
    <xf numFmtId="0" fontId="8" fillId="0" borderId="1" xfId="164" applyFont="1" applyFill="1" applyBorder="1" applyAlignment="1" applyProtection="1">
      <alignment horizontal="center" vertical="center" wrapText="1"/>
      <protection locked="0"/>
    </xf>
    <xf numFmtId="0" fontId="8" fillId="0" borderId="1" xfId="164" applyFont="1" applyFill="1" applyBorder="1" applyAlignment="1" applyProtection="1">
      <alignment vertical="center" wrapText="1"/>
      <protection locked="0"/>
    </xf>
    <xf numFmtId="183" fontId="8" fillId="0" borderId="1" xfId="164" applyNumberFormat="1" applyFont="1" applyFill="1" applyBorder="1" applyAlignment="1" applyProtection="1">
      <alignment vertical="center"/>
      <protection locked="0"/>
    </xf>
    <xf numFmtId="0" fontId="8" fillId="0" borderId="1" xfId="164" applyFont="1" applyFill="1" applyBorder="1" applyAlignment="1" applyProtection="1">
      <alignment horizontal="left" vertical="center" wrapText="1"/>
      <protection locked="0"/>
    </xf>
    <xf numFmtId="0" fontId="7" fillId="0" borderId="1" xfId="164" applyFont="1" applyFill="1" applyBorder="1" applyAlignment="1">
      <alignment horizontal="center" vertical="center"/>
    </xf>
    <xf numFmtId="183" fontId="7" fillId="0" borderId="1" xfId="164" applyNumberFormat="1" applyFont="1" applyFill="1" applyBorder="1">
      <alignment vertical="center"/>
    </xf>
    <xf numFmtId="0" fontId="7" fillId="0" borderId="1" xfId="164" applyFont="1" applyFill="1" applyBorder="1">
      <alignment vertical="center"/>
    </xf>
    <xf numFmtId="0" fontId="12" fillId="0" borderId="0" xfId="270" applyFill="1"/>
    <xf numFmtId="0" fontId="13" fillId="0" borderId="0" xfId="270" applyFont="1" applyFill="1"/>
    <xf numFmtId="0" fontId="14" fillId="0" borderId="0" xfId="270" applyFont="1" applyFill="1" applyBorder="1" applyAlignment="1" applyProtection="1">
      <alignment horizontal="center" vertical="center"/>
    </xf>
    <xf numFmtId="0" fontId="15" fillId="0" borderId="0" xfId="270" applyFont="1" applyFill="1" applyBorder="1" applyAlignment="1" applyProtection="1">
      <alignment horizontal="center" vertical="center"/>
    </xf>
    <xf numFmtId="0" fontId="16" fillId="0" borderId="1" xfId="270" applyFont="1" applyFill="1" applyBorder="1" applyAlignment="1" applyProtection="1">
      <alignment horizontal="center" vertical="center" wrapText="1"/>
    </xf>
    <xf numFmtId="0" fontId="16" fillId="0" borderId="1" xfId="270" applyFont="1" applyFill="1" applyBorder="1" applyAlignment="1" applyProtection="1"/>
    <xf numFmtId="185" fontId="17" fillId="0" borderId="1" xfId="270" applyNumberFormat="1" applyFont="1" applyFill="1" applyBorder="1" applyAlignment="1">
      <alignment vertical="center"/>
    </xf>
    <xf numFmtId="0" fontId="18" fillId="0" borderId="4" xfId="270" applyFont="1" applyFill="1" applyBorder="1" applyAlignment="1">
      <alignment horizontal="left" vertical="center" wrapText="1"/>
    </xf>
    <xf numFmtId="0" fontId="19" fillId="0" borderId="8" xfId="270" applyFont="1" applyFill="1" applyBorder="1" applyAlignment="1" applyProtection="1">
      <alignment horizontal="center" vertical="center"/>
    </xf>
    <xf numFmtId="0" fontId="3" fillId="0" borderId="0" xfId="0" applyFont="1" applyFill="1" applyAlignment="1"/>
    <xf numFmtId="49" fontId="3" fillId="0" borderId="0" xfId="0" applyNumberFormat="1" applyFont="1" applyFill="1" applyAlignment="1"/>
    <xf numFmtId="0" fontId="20" fillId="0" borderId="0" xfId="0" applyFont="1" applyFill="1" applyAlignment="1"/>
    <xf numFmtId="0" fontId="21" fillId="0" borderId="0" xfId="0" applyNumberFormat="1" applyFont="1" applyFill="1" applyAlignment="1" applyProtection="1">
      <alignment horizontal="center" vertical="center"/>
    </xf>
    <xf numFmtId="49" fontId="21" fillId="0" borderId="0" xfId="0" applyNumberFormat="1" applyFont="1" applyFill="1" applyAlignment="1" applyProtection="1">
      <alignment horizontal="center" vertical="center"/>
    </xf>
    <xf numFmtId="0" fontId="22" fillId="0" borderId="0" xfId="0" applyNumberFormat="1" applyFont="1" applyFill="1" applyAlignment="1" applyProtection="1">
      <alignment horizontal="right" vertical="center"/>
    </xf>
    <xf numFmtId="0" fontId="23" fillId="0" borderId="1" xfId="0" applyNumberFormat="1" applyFont="1" applyFill="1" applyBorder="1" applyAlignment="1" applyProtection="1">
      <alignment horizontal="center" vertical="center"/>
    </xf>
    <xf numFmtId="0" fontId="23" fillId="0" borderId="2" xfId="0" applyNumberFormat="1" applyFont="1" applyFill="1" applyBorder="1" applyAlignment="1" applyProtection="1">
      <alignment horizontal="center" vertical="center"/>
    </xf>
    <xf numFmtId="0" fontId="22" fillId="0" borderId="1" xfId="0" applyNumberFormat="1" applyFont="1" applyFill="1" applyBorder="1" applyAlignment="1" applyProtection="1">
      <alignment horizontal="left" vertical="center"/>
    </xf>
    <xf numFmtId="0" fontId="22" fillId="0" borderId="2" xfId="0" applyNumberFormat="1" applyFont="1" applyFill="1" applyBorder="1" applyAlignment="1" applyProtection="1">
      <alignment horizontal="right" vertical="center"/>
    </xf>
    <xf numFmtId="3" fontId="22" fillId="0" borderId="2" xfId="0" applyNumberFormat="1" applyFont="1" applyFill="1" applyBorder="1" applyAlignment="1" applyProtection="1">
      <alignment horizontal="right" vertical="center"/>
    </xf>
    <xf numFmtId="49" fontId="22" fillId="0" borderId="7" xfId="0" applyNumberFormat="1" applyFont="1" applyFill="1" applyBorder="1" applyAlignment="1">
      <alignment horizontal="right" vertical="center"/>
    </xf>
    <xf numFmtId="0" fontId="23" fillId="0" borderId="1" xfId="0" applyNumberFormat="1" applyFont="1" applyFill="1" applyBorder="1" applyAlignment="1" applyProtection="1">
      <alignment vertical="center"/>
    </xf>
    <xf numFmtId="49" fontId="22" fillId="0" borderId="1" xfId="0" applyNumberFormat="1" applyFont="1" applyFill="1" applyBorder="1" applyAlignment="1">
      <alignment horizontal="right" vertical="center"/>
    </xf>
    <xf numFmtId="0" fontId="22" fillId="0" borderId="1" xfId="0" applyNumberFormat="1" applyFont="1" applyFill="1" applyBorder="1" applyAlignment="1" applyProtection="1">
      <alignment vertical="center"/>
    </xf>
    <xf numFmtId="0" fontId="3" fillId="0" borderId="0" xfId="0" applyFont="1" applyFill="1" applyAlignment="1">
      <alignment wrapText="1"/>
    </xf>
    <xf numFmtId="0" fontId="22" fillId="0" borderId="0" xfId="0" applyNumberFormat="1" applyFont="1" applyFill="1" applyAlignment="1" applyProtection="1">
      <alignment horizontal="right" vertical="center" wrapText="1"/>
    </xf>
    <xf numFmtId="0" fontId="23" fillId="0" borderId="1" xfId="0" applyNumberFormat="1" applyFont="1" applyFill="1" applyBorder="1" applyAlignment="1" applyProtection="1">
      <alignment horizontal="center" vertical="center" wrapText="1"/>
    </xf>
    <xf numFmtId="49" fontId="23" fillId="0" borderId="5" xfId="0" applyNumberFormat="1" applyFont="1" applyFill="1" applyBorder="1" applyAlignment="1" applyProtection="1">
      <alignment horizontal="center" vertical="center" wrapText="1"/>
    </xf>
    <xf numFmtId="0" fontId="22" fillId="0" borderId="1" xfId="0" applyNumberFormat="1" applyFont="1" applyFill="1" applyBorder="1" applyAlignment="1" applyProtection="1">
      <alignment horizontal="right" vertical="center" wrapText="1"/>
    </xf>
    <xf numFmtId="3" fontId="22" fillId="0" borderId="2" xfId="0" applyNumberFormat="1" applyFont="1" applyFill="1" applyBorder="1" applyAlignment="1" applyProtection="1">
      <alignment horizontal="right" vertical="center" wrapText="1"/>
    </xf>
    <xf numFmtId="0" fontId="22" fillId="0" borderId="1" xfId="0" applyNumberFormat="1" applyFont="1" applyFill="1" applyBorder="1" applyAlignment="1" applyProtection="1">
      <alignment vertical="center" wrapText="1"/>
    </xf>
    <xf numFmtId="0" fontId="23" fillId="0" borderId="1" xfId="0" applyNumberFormat="1" applyFont="1" applyFill="1" applyBorder="1" applyAlignment="1" applyProtection="1">
      <alignment vertical="center" wrapText="1"/>
    </xf>
    <xf numFmtId="49" fontId="3" fillId="0" borderId="1" xfId="0" applyNumberFormat="1" applyFont="1" applyFill="1" applyBorder="1" applyAlignment="1"/>
    <xf numFmtId="0" fontId="0" fillId="0" borderId="0" xfId="0" applyAlignment="1">
      <alignment vertical="center" wrapText="1"/>
    </xf>
    <xf numFmtId="0" fontId="24" fillId="2" borderId="0" xfId="0" applyNumberFormat="1" applyFont="1" applyFill="1" applyBorder="1" applyAlignment="1" applyProtection="1">
      <alignment horizontal="center" vertical="center"/>
    </xf>
    <xf numFmtId="0" fontId="25" fillId="2" borderId="9" xfId="0" applyNumberFormat="1" applyFont="1" applyFill="1" applyBorder="1" applyAlignment="1" applyProtection="1">
      <alignment vertical="center"/>
    </xf>
    <xf numFmtId="0" fontId="25" fillId="2" borderId="8" xfId="0" applyNumberFormat="1" applyFont="1" applyFill="1" applyBorder="1" applyAlignment="1" applyProtection="1">
      <alignment vertical="center"/>
    </xf>
    <xf numFmtId="0" fontId="22" fillId="2" borderId="8" xfId="0" applyNumberFormat="1" applyFont="1" applyFill="1" applyBorder="1" applyAlignment="1" applyProtection="1"/>
    <xf numFmtId="0" fontId="26" fillId="2" borderId="10" xfId="0" applyNumberFormat="1" applyFont="1" applyFill="1" applyBorder="1" applyAlignment="1" applyProtection="1">
      <alignment horizontal="center" vertical="center" wrapText="1"/>
    </xf>
    <xf numFmtId="0" fontId="26" fillId="2" borderId="11" xfId="0" applyNumberFormat="1" applyFont="1" applyFill="1" applyBorder="1" applyAlignment="1" applyProtection="1">
      <alignment horizontal="center" vertical="center" wrapText="1"/>
    </xf>
    <xf numFmtId="0" fontId="26" fillId="2" borderId="5" xfId="0" applyNumberFormat="1" applyFont="1" applyFill="1" applyBorder="1" applyAlignment="1" applyProtection="1">
      <alignment horizontal="center" vertical="center" wrapText="1"/>
    </xf>
    <xf numFmtId="0" fontId="27" fillId="2" borderId="12" xfId="0" applyNumberFormat="1" applyFont="1" applyFill="1" applyBorder="1" applyAlignment="1" applyProtection="1">
      <alignment horizontal="center" vertical="center" wrapText="1"/>
    </xf>
    <xf numFmtId="0" fontId="28" fillId="2" borderId="1" xfId="0" applyNumberFormat="1" applyFont="1" applyFill="1" applyBorder="1" applyAlignment="1" applyProtection="1">
      <alignment horizontal="left" vertical="center" wrapText="1"/>
    </xf>
    <xf numFmtId="185" fontId="29" fillId="3" borderId="1" xfId="0" applyNumberFormat="1" applyFont="1" applyFill="1" applyBorder="1" applyAlignment="1" applyProtection="1">
      <alignment horizontal="right" vertical="center" wrapText="1"/>
    </xf>
    <xf numFmtId="0" fontId="28" fillId="2" borderId="1" xfId="0" applyNumberFormat="1" applyFont="1" applyFill="1" applyBorder="1" applyAlignment="1" applyProtection="1">
      <alignment vertical="center" wrapText="1"/>
    </xf>
    <xf numFmtId="185" fontId="29" fillId="2" borderId="1" xfId="0" applyNumberFormat="1" applyFont="1" applyFill="1" applyBorder="1" applyAlignment="1" applyProtection="1">
      <alignment vertical="center" wrapText="1"/>
    </xf>
    <xf numFmtId="0" fontId="25" fillId="2" borderId="9" xfId="0" applyNumberFormat="1" applyFont="1" applyFill="1" applyBorder="1" applyAlignment="1" applyProtection="1">
      <alignment horizontal="right" vertical="center"/>
    </xf>
    <xf numFmtId="0" fontId="25" fillId="2" borderId="8" xfId="0" applyNumberFormat="1" applyFont="1" applyFill="1" applyBorder="1" applyAlignment="1" applyProtection="1">
      <alignment horizontal="right" vertical="center"/>
    </xf>
    <xf numFmtId="0" fontId="24" fillId="2" borderId="0" xfId="0" applyNumberFormat="1" applyFont="1" applyFill="1" applyBorder="1" applyAlignment="1" applyProtection="1">
      <alignment horizontal="center" vertical="center" wrapText="1"/>
    </xf>
    <xf numFmtId="0" fontId="25" fillId="2" borderId="9" xfId="0" applyNumberFormat="1" applyFont="1" applyFill="1" applyBorder="1" applyAlignment="1" applyProtection="1">
      <alignment vertical="center" wrapText="1"/>
    </xf>
    <xf numFmtId="0" fontId="25" fillId="2" borderId="8" xfId="0" applyNumberFormat="1" applyFont="1" applyFill="1" applyBorder="1" applyAlignment="1" applyProtection="1">
      <alignment vertical="center" wrapText="1"/>
    </xf>
    <xf numFmtId="0" fontId="22" fillId="2" borderId="8" xfId="0" applyNumberFormat="1" applyFont="1" applyFill="1" applyBorder="1" applyAlignment="1" applyProtection="1">
      <alignment wrapText="1"/>
    </xf>
    <xf numFmtId="185" fontId="29" fillId="3" borderId="1" xfId="0" applyNumberFormat="1" applyFont="1" applyFill="1" applyBorder="1" applyAlignment="1" applyProtection="1">
      <alignment horizontal="center" vertical="center" wrapText="1"/>
    </xf>
    <xf numFmtId="0" fontId="25" fillId="2" borderId="9" xfId="0" applyNumberFormat="1" applyFont="1" applyFill="1" applyBorder="1" applyAlignment="1" applyProtection="1">
      <alignment horizontal="right" vertical="center" wrapText="1"/>
    </xf>
    <xf numFmtId="0" fontId="25" fillId="2" borderId="8" xfId="0" applyNumberFormat="1" applyFont="1" applyFill="1" applyBorder="1" applyAlignment="1" applyProtection="1">
      <alignment horizontal="right" vertical="center" wrapText="1"/>
    </xf>
    <xf numFmtId="185" fontId="29" fillId="2" borderId="1" xfId="0" applyNumberFormat="1" applyFont="1" applyFill="1" applyBorder="1" applyAlignment="1" applyProtection="1">
      <alignment horizontal="right" vertical="center" wrapText="1"/>
    </xf>
    <xf numFmtId="0" fontId="30" fillId="0" borderId="0" xfId="356" applyProtection="1">
      <alignment vertical="center"/>
    </xf>
    <xf numFmtId="0" fontId="31" fillId="0" borderId="0" xfId="356" applyFont="1" applyProtection="1">
      <alignment vertical="center"/>
    </xf>
    <xf numFmtId="0" fontId="14" fillId="0" borderId="0" xfId="356" applyFont="1" applyAlignment="1" applyProtection="1">
      <alignment horizontal="center" vertical="center"/>
    </xf>
    <xf numFmtId="0" fontId="29" fillId="0" borderId="0" xfId="356" applyFont="1" applyProtection="1">
      <alignment vertical="center"/>
    </xf>
    <xf numFmtId="0" fontId="19" fillId="0" borderId="0" xfId="356" applyFont="1" applyProtection="1">
      <alignment vertical="center"/>
    </xf>
    <xf numFmtId="0" fontId="16" fillId="0" borderId="1" xfId="356" applyFont="1" applyBorder="1" applyAlignment="1" applyProtection="1">
      <alignment horizontal="center" vertical="center"/>
    </xf>
    <xf numFmtId="0" fontId="16" fillId="0" borderId="1" xfId="356" applyFont="1" applyBorder="1" applyAlignment="1" applyProtection="1">
      <alignment horizontal="center" vertical="center" wrapText="1"/>
    </xf>
    <xf numFmtId="0" fontId="16" fillId="0" borderId="1" xfId="356" applyFont="1" applyBorder="1" applyProtection="1">
      <alignment vertical="center"/>
    </xf>
    <xf numFmtId="189" fontId="16" fillId="0" borderId="1" xfId="356" applyNumberFormat="1" applyFont="1" applyBorder="1" applyProtection="1">
      <alignment vertical="center"/>
    </xf>
    <xf numFmtId="0" fontId="16" fillId="0" borderId="1" xfId="356" applyFont="1" applyBorder="1" applyAlignment="1" applyProtection="1">
      <alignment vertical="center"/>
    </xf>
    <xf numFmtId="0" fontId="19" fillId="0" borderId="1" xfId="356" applyFont="1" applyBorder="1" applyProtection="1">
      <alignment vertical="center"/>
    </xf>
    <xf numFmtId="189" fontId="19" fillId="0" borderId="1" xfId="356" applyNumberFormat="1" applyFont="1" applyBorder="1" applyProtection="1">
      <alignment vertical="center"/>
    </xf>
    <xf numFmtId="0" fontId="17" fillId="0" borderId="1" xfId="356" applyFont="1" applyBorder="1" applyProtection="1">
      <alignment vertical="center"/>
    </xf>
    <xf numFmtId="0" fontId="19" fillId="0" borderId="1" xfId="356" applyFont="1" applyBorder="1" applyAlignment="1" applyProtection="1">
      <alignment vertical="center" wrapText="1"/>
    </xf>
    <xf numFmtId="0" fontId="32" fillId="0" borderId="1" xfId="356" applyFont="1" applyBorder="1" applyProtection="1">
      <alignment vertical="center"/>
    </xf>
    <xf numFmtId="0" fontId="33" fillId="0" borderId="1" xfId="356" applyFont="1" applyBorder="1" applyProtection="1">
      <alignment vertical="center"/>
    </xf>
    <xf numFmtId="0" fontId="12" fillId="0" borderId="0" xfId="270"/>
    <xf numFmtId="0" fontId="31" fillId="0" borderId="0" xfId="270" applyNumberFormat="1" applyFont="1" applyBorder="1" applyAlignment="1" applyProtection="1"/>
    <xf numFmtId="0" fontId="34" fillId="0" borderId="0" xfId="270" applyNumberFormat="1" applyFont="1" applyBorder="1" applyAlignment="1" applyProtection="1"/>
    <xf numFmtId="0" fontId="35" fillId="0" borderId="0" xfId="270" applyNumberFormat="1" applyFont="1" applyBorder="1" applyAlignment="1" applyProtection="1"/>
    <xf numFmtId="0" fontId="4" fillId="0" borderId="0" xfId="270" applyFont="1" applyBorder="1" applyAlignment="1">
      <alignment horizontal="center"/>
    </xf>
    <xf numFmtId="0" fontId="17" fillId="0" borderId="0" xfId="270" applyFont="1" applyBorder="1" applyAlignment="1">
      <alignment horizontal="center"/>
    </xf>
    <xf numFmtId="0" fontId="33" fillId="0" borderId="1" xfId="270" applyFont="1" applyBorder="1" applyAlignment="1">
      <alignment horizontal="center" vertical="center"/>
    </xf>
    <xf numFmtId="0" fontId="33" fillId="0" borderId="1" xfId="270" applyFont="1" applyBorder="1" applyAlignment="1">
      <alignment vertical="center"/>
    </xf>
    <xf numFmtId="183" fontId="33" fillId="0" borderId="1" xfId="270" applyNumberFormat="1" applyFont="1" applyBorder="1" applyAlignment="1">
      <alignment vertical="center"/>
    </xf>
    <xf numFmtId="0" fontId="17" fillId="0" borderId="1" xfId="270" applyFont="1" applyBorder="1" applyAlignment="1">
      <alignment vertical="center"/>
    </xf>
    <xf numFmtId="183" fontId="17" fillId="0" borderId="1" xfId="270" applyNumberFormat="1" applyFont="1" applyBorder="1" applyAlignment="1">
      <alignment vertical="center"/>
    </xf>
    <xf numFmtId="183" fontId="12" fillId="0" borderId="0" xfId="270" applyNumberFormat="1"/>
    <xf numFmtId="0" fontId="36" fillId="0" borderId="0" xfId="270" applyFont="1" applyFill="1" applyBorder="1" applyAlignment="1" applyProtection="1"/>
    <xf numFmtId="0" fontId="34" fillId="0" borderId="0" xfId="270" applyFont="1" applyFill="1" applyBorder="1" applyAlignment="1" applyProtection="1"/>
    <xf numFmtId="0" fontId="15" fillId="0" borderId="0" xfId="270" applyFont="1" applyFill="1" applyBorder="1" applyAlignment="1" applyProtection="1"/>
    <xf numFmtId="0" fontId="37" fillId="0" borderId="0" xfId="270" applyFont="1" applyFill="1"/>
    <xf numFmtId="183" fontId="12" fillId="0" borderId="0" xfId="270" applyNumberFormat="1" applyFill="1"/>
    <xf numFmtId="0" fontId="31" fillId="0" borderId="0" xfId="270" applyFont="1" applyFill="1" applyBorder="1" applyAlignment="1" applyProtection="1"/>
    <xf numFmtId="183" fontId="34" fillId="0" borderId="0" xfId="270" applyNumberFormat="1" applyFont="1" applyFill="1" applyBorder="1" applyAlignment="1" applyProtection="1">
      <alignment horizontal="center" vertical="center"/>
    </xf>
    <xf numFmtId="0" fontId="16" fillId="0" borderId="1" xfId="270" applyFont="1" applyFill="1" applyBorder="1" applyAlignment="1" applyProtection="1">
      <alignment horizontal="center" vertical="center"/>
    </xf>
    <xf numFmtId="183" fontId="15" fillId="0" borderId="1" xfId="270" applyNumberFormat="1" applyFont="1" applyFill="1" applyBorder="1" applyAlignment="1" applyProtection="1"/>
    <xf numFmtId="0" fontId="16" fillId="0" borderId="1" xfId="270" applyFont="1" applyFill="1" applyBorder="1" applyAlignment="1" applyProtection="1">
      <alignment horizontal="left" vertical="center"/>
    </xf>
    <xf numFmtId="0" fontId="19" fillId="0" borderId="1" xfId="270" applyFont="1" applyFill="1" applyBorder="1" applyAlignment="1" applyProtection="1">
      <alignment horizontal="center" vertical="center"/>
    </xf>
    <xf numFmtId="0" fontId="19" fillId="0" borderId="1" xfId="270" applyFont="1" applyFill="1" applyBorder="1" applyAlignment="1" applyProtection="1">
      <alignment horizontal="left" vertical="center"/>
    </xf>
    <xf numFmtId="183" fontId="34" fillId="0" borderId="1" xfId="270" applyNumberFormat="1" applyFont="1" applyFill="1" applyBorder="1" applyAlignment="1" applyProtection="1"/>
    <xf numFmtId="0" fontId="37" fillId="0" borderId="0" xfId="270" applyFont="1"/>
    <xf numFmtId="0" fontId="22" fillId="0" borderId="0" xfId="270" applyFont="1"/>
    <xf numFmtId="190" fontId="22" fillId="0" borderId="0" xfId="270" applyNumberFormat="1" applyFont="1"/>
    <xf numFmtId="0" fontId="13" fillId="0" borderId="0" xfId="270" applyFont="1"/>
    <xf numFmtId="0" fontId="14" fillId="0" borderId="0" xfId="270" applyFont="1" applyBorder="1" applyAlignment="1" applyProtection="1">
      <alignment horizontal="center" vertical="center"/>
    </xf>
    <xf numFmtId="190" fontId="37" fillId="0" borderId="0" xfId="270" applyNumberFormat="1" applyFont="1"/>
    <xf numFmtId="0" fontId="16" fillId="0" borderId="13" xfId="270" applyFont="1" applyBorder="1" applyAlignment="1" applyProtection="1">
      <alignment horizontal="center" vertical="center"/>
    </xf>
    <xf numFmtId="0" fontId="16" fillId="0" borderId="1" xfId="270" applyFont="1" applyBorder="1" applyAlignment="1" applyProtection="1">
      <alignment horizontal="center" vertical="center" wrapText="1"/>
    </xf>
    <xf numFmtId="190" fontId="16" fillId="0" borderId="1" xfId="270" applyNumberFormat="1" applyFont="1" applyBorder="1" applyAlignment="1" applyProtection="1">
      <alignment horizontal="center" vertical="center" wrapText="1"/>
    </xf>
    <xf numFmtId="0" fontId="16" fillId="3" borderId="13" xfId="270" applyFont="1" applyFill="1" applyBorder="1" applyAlignment="1" applyProtection="1">
      <alignment horizontal="left" vertical="center"/>
    </xf>
    <xf numFmtId="0" fontId="16" fillId="3" borderId="1" xfId="270" applyFont="1" applyFill="1" applyBorder="1" applyAlignment="1" applyProtection="1">
      <alignment horizontal="left" vertical="center"/>
    </xf>
    <xf numFmtId="190" fontId="33" fillId="0" borderId="1" xfId="270" applyNumberFormat="1" applyFont="1" applyBorder="1" applyAlignment="1">
      <alignment vertical="center"/>
    </xf>
    <xf numFmtId="0" fontId="19" fillId="3" borderId="13" xfId="270" applyFont="1" applyFill="1" applyBorder="1" applyAlignment="1" applyProtection="1">
      <alignment horizontal="left" vertical="center"/>
    </xf>
    <xf numFmtId="0" fontId="19" fillId="3" borderId="1" xfId="270" applyFont="1" applyFill="1" applyBorder="1" applyAlignment="1" applyProtection="1">
      <alignment horizontal="left" vertical="center"/>
    </xf>
    <xf numFmtId="190" fontId="17" fillId="0" borderId="1" xfId="270" applyNumberFormat="1" applyFont="1" applyBorder="1" applyAlignment="1">
      <alignment vertical="center"/>
    </xf>
    <xf numFmtId="49" fontId="19" fillId="3" borderId="13" xfId="270" applyNumberFormat="1" applyFont="1" applyFill="1" applyBorder="1" applyAlignment="1" applyProtection="1">
      <alignment horizontal="left" vertical="center"/>
    </xf>
    <xf numFmtId="49" fontId="16" fillId="3" borderId="13" xfId="270" applyNumberFormat="1" applyFont="1" applyFill="1" applyBorder="1" applyAlignment="1" applyProtection="1">
      <alignment horizontal="left" vertical="center"/>
    </xf>
    <xf numFmtId="49" fontId="19" fillId="3" borderId="13" xfId="164" applyNumberFormat="1" applyFont="1" applyFill="1" applyBorder="1" applyAlignment="1" applyProtection="1">
      <alignment horizontal="left" vertical="center"/>
    </xf>
    <xf numFmtId="0" fontId="38" fillId="0" borderId="1" xfId="338" applyFont="1" applyBorder="1" applyAlignment="1" applyProtection="1">
      <alignment horizontal="left" vertical="center" wrapText="1"/>
      <protection locked="0"/>
    </xf>
    <xf numFmtId="190" fontId="17" fillId="0" borderId="1" xfId="164" applyNumberFormat="1" applyFont="1" applyBorder="1" applyAlignment="1">
      <alignment vertical="center"/>
    </xf>
    <xf numFmtId="0" fontId="38" fillId="0" borderId="1" xfId="344" applyFont="1" applyBorder="1" applyAlignment="1" applyProtection="1">
      <alignment horizontal="left" vertical="center" wrapText="1"/>
      <protection locked="0"/>
    </xf>
    <xf numFmtId="0" fontId="38" fillId="0" borderId="1" xfId="351" applyFont="1" applyBorder="1" applyAlignment="1" applyProtection="1">
      <alignment horizontal="left" vertical="center" wrapText="1"/>
      <protection locked="0"/>
    </xf>
    <xf numFmtId="0" fontId="38" fillId="0" borderId="1" xfId="9" applyFont="1" applyBorder="1" applyAlignment="1" applyProtection="1">
      <alignment horizontal="left" vertical="center" wrapText="1"/>
      <protection locked="0"/>
    </xf>
    <xf numFmtId="0" fontId="38" fillId="0" borderId="1" xfId="355" applyFont="1" applyBorder="1" applyAlignment="1" applyProtection="1">
      <alignment horizontal="left" vertical="center" wrapText="1"/>
      <protection locked="0"/>
    </xf>
    <xf numFmtId="0" fontId="38" fillId="0" borderId="1" xfId="358" applyFont="1" applyBorder="1" applyAlignment="1" applyProtection="1">
      <alignment vertical="center" wrapText="1"/>
      <protection locked="0"/>
    </xf>
    <xf numFmtId="190" fontId="17" fillId="0" borderId="8" xfId="270" applyNumberFormat="1" applyFont="1" applyBorder="1" applyAlignment="1"/>
    <xf numFmtId="190" fontId="33" fillId="0" borderId="1" xfId="270" applyNumberFormat="1" applyFont="1" applyBorder="1" applyAlignment="1">
      <alignment horizontal="center" vertical="center" wrapText="1"/>
    </xf>
    <xf numFmtId="190" fontId="33" fillId="3" borderId="1" xfId="270" applyNumberFormat="1" applyFont="1" applyFill="1" applyBorder="1" applyAlignment="1">
      <alignment vertical="center"/>
    </xf>
    <xf numFmtId="0" fontId="0" fillId="0" borderId="0" xfId="164">
      <alignment vertical="center"/>
    </xf>
    <xf numFmtId="0" fontId="31" fillId="0" borderId="0" xfId="164" applyFont="1">
      <alignment vertical="center"/>
    </xf>
    <xf numFmtId="0" fontId="4" fillId="0" borderId="0" xfId="164" applyFont="1" applyFill="1" applyAlignment="1">
      <alignment horizontal="center" vertical="center"/>
    </xf>
    <xf numFmtId="0" fontId="39" fillId="0" borderId="0" xfId="164" applyFont="1" applyFill="1" applyAlignment="1">
      <alignment vertical="center"/>
    </xf>
    <xf numFmtId="0" fontId="0" fillId="0" borderId="0" xfId="164" applyFont="1" applyFill="1" applyAlignment="1">
      <alignment horizontal="right" vertical="center"/>
    </xf>
    <xf numFmtId="0" fontId="0" fillId="0" borderId="0" xfId="164" applyFont="1" applyAlignment="1">
      <alignment vertical="center"/>
    </xf>
    <xf numFmtId="0" fontId="38" fillId="0" borderId="8" xfId="164" applyFont="1" applyFill="1" applyBorder="1" applyAlignment="1">
      <alignment horizontal="center" vertical="center"/>
    </xf>
    <xf numFmtId="0" fontId="33" fillId="0" borderId="1" xfId="164" applyFont="1" applyFill="1" applyBorder="1" applyAlignment="1">
      <alignment horizontal="center" vertical="center"/>
    </xf>
    <xf numFmtId="0" fontId="33" fillId="0" borderId="1" xfId="164" applyFont="1" applyFill="1" applyBorder="1" applyAlignment="1">
      <alignment horizontal="center" vertical="center" wrapText="1"/>
    </xf>
    <xf numFmtId="190" fontId="33" fillId="0" borderId="1" xfId="164" applyNumberFormat="1" applyFont="1" applyFill="1" applyBorder="1" applyAlignment="1">
      <alignment vertical="center"/>
    </xf>
    <xf numFmtId="190" fontId="33" fillId="4" borderId="1" xfId="164" applyNumberFormat="1" applyFont="1" applyFill="1" applyBorder="1" applyAlignment="1">
      <alignment horizontal="center" vertical="center"/>
    </xf>
    <xf numFmtId="183" fontId="33" fillId="4" borderId="1" xfId="164" applyNumberFormat="1" applyFont="1" applyFill="1" applyBorder="1" applyAlignment="1">
      <alignment horizontal="center" vertical="center"/>
    </xf>
    <xf numFmtId="190" fontId="17" fillId="4" borderId="1" xfId="164" applyNumberFormat="1" applyFont="1" applyFill="1" applyBorder="1" applyAlignment="1">
      <alignment horizontal="left" vertical="center"/>
    </xf>
    <xf numFmtId="190" fontId="19" fillId="0" borderId="1" xfId="164" applyNumberFormat="1" applyFont="1" applyFill="1" applyBorder="1" applyAlignment="1">
      <alignment horizontal="right" vertical="center"/>
    </xf>
    <xf numFmtId="190" fontId="17" fillId="0" borderId="1" xfId="164" applyNumberFormat="1" applyFont="1" applyFill="1" applyBorder="1" applyAlignment="1">
      <alignment vertical="center"/>
    </xf>
    <xf numFmtId="190" fontId="17" fillId="4" borderId="1" xfId="164" applyNumberFormat="1" applyFont="1" applyFill="1" applyBorder="1" applyAlignment="1">
      <alignment horizontal="right" vertical="center"/>
    </xf>
    <xf numFmtId="183" fontId="17" fillId="4" borderId="1" xfId="164" applyNumberFormat="1" applyFont="1" applyFill="1" applyBorder="1" applyAlignment="1">
      <alignment horizontal="right" vertical="center"/>
    </xf>
    <xf numFmtId="190" fontId="19" fillId="4" borderId="1" xfId="164" applyNumberFormat="1" applyFont="1" applyFill="1" applyBorder="1" applyAlignment="1">
      <alignment horizontal="right" vertical="center"/>
    </xf>
    <xf numFmtId="190" fontId="17" fillId="0" borderId="14" xfId="164" applyNumberFormat="1" applyFont="1" applyFill="1" applyBorder="1" applyAlignment="1">
      <alignment vertical="center"/>
    </xf>
    <xf numFmtId="0" fontId="40" fillId="0" borderId="1" xfId="164" applyFont="1" applyBorder="1" applyAlignment="1">
      <alignment horizontal="right" vertical="center"/>
    </xf>
    <xf numFmtId="190" fontId="17" fillId="4" borderId="14" xfId="164" applyNumberFormat="1" applyFont="1" applyFill="1" applyBorder="1" applyAlignment="1">
      <alignment horizontal="right" vertical="center"/>
    </xf>
    <xf numFmtId="0" fontId="40" fillId="0" borderId="0" xfId="164" applyFont="1" applyAlignment="1">
      <alignment horizontal="right" vertical="center"/>
    </xf>
    <xf numFmtId="183" fontId="33" fillId="4" borderId="1" xfId="164" applyNumberFormat="1" applyFont="1" applyFill="1" applyBorder="1" applyAlignment="1">
      <alignment horizontal="right" vertical="center"/>
    </xf>
    <xf numFmtId="0" fontId="40" fillId="0" borderId="1" xfId="164" applyFont="1" applyBorder="1">
      <alignment vertical="center"/>
    </xf>
    <xf numFmtId="190" fontId="33" fillId="4" borderId="1" xfId="164" applyNumberFormat="1" applyFont="1" applyFill="1" applyBorder="1" applyAlignment="1">
      <alignment horizontal="right" vertical="center"/>
    </xf>
    <xf numFmtId="0" fontId="17" fillId="0" borderId="1" xfId="106" applyNumberFormat="1" applyFont="1" applyFill="1" applyBorder="1" applyAlignment="1" applyProtection="1">
      <alignment horizontal="left" vertical="center" wrapText="1"/>
    </xf>
    <xf numFmtId="0" fontId="40" fillId="0" borderId="1" xfId="164" applyFont="1" applyBorder="1" applyAlignment="1">
      <alignment horizontal="left" vertical="center"/>
    </xf>
    <xf numFmtId="190" fontId="19" fillId="4" borderId="1" xfId="164" applyNumberFormat="1" applyFont="1" applyFill="1" applyBorder="1" applyAlignment="1">
      <alignment horizontal="left" vertical="center"/>
    </xf>
    <xf numFmtId="190" fontId="33" fillId="0" borderId="1" xfId="164" applyNumberFormat="1" applyFont="1" applyFill="1" applyBorder="1" applyAlignment="1">
      <alignment horizontal="center" vertical="center"/>
    </xf>
    <xf numFmtId="190" fontId="16" fillId="4" borderId="1" xfId="164" applyNumberFormat="1" applyFont="1" applyFill="1" applyBorder="1" applyAlignment="1">
      <alignment horizontal="center" vertical="center"/>
    </xf>
    <xf numFmtId="190" fontId="16" fillId="4" borderId="1" xfId="164" applyNumberFormat="1" applyFont="1" applyFill="1" applyBorder="1" applyAlignment="1">
      <alignment horizontal="right" vertical="center"/>
    </xf>
    <xf numFmtId="190" fontId="33" fillId="0" borderId="1" xfId="164" applyNumberFormat="1" applyFont="1" applyFill="1" applyBorder="1" applyAlignment="1" applyProtection="1">
      <alignment horizontal="center" vertical="center"/>
      <protection locked="0"/>
    </xf>
    <xf numFmtId="190" fontId="33" fillId="4" borderId="1" xfId="164" applyNumberFormat="1" applyFont="1" applyFill="1" applyBorder="1" applyAlignment="1" applyProtection="1">
      <alignment horizontal="center" vertical="center"/>
      <protection locked="0"/>
    </xf>
    <xf numFmtId="190" fontId="17" fillId="0" borderId="1" xfId="164" applyNumberFormat="1" applyFont="1" applyFill="1" applyBorder="1" applyAlignment="1" applyProtection="1">
      <alignment horizontal="left" vertical="center"/>
      <protection locked="0"/>
    </xf>
    <xf numFmtId="190" fontId="17" fillId="4" borderId="1" xfId="164" applyNumberFormat="1" applyFont="1" applyFill="1" applyBorder="1" applyAlignment="1" applyProtection="1">
      <alignment horizontal="left" vertical="center"/>
      <protection locked="0"/>
    </xf>
    <xf numFmtId="183" fontId="19" fillId="4" borderId="1" xfId="164" applyNumberFormat="1" applyFont="1" applyFill="1" applyBorder="1" applyAlignment="1">
      <alignment horizontal="right" vertical="center"/>
    </xf>
    <xf numFmtId="190" fontId="17" fillId="4" borderId="1" xfId="164" applyNumberFormat="1" applyFont="1" applyFill="1" applyBorder="1" applyAlignment="1" applyProtection="1">
      <alignment horizontal="center" vertical="center"/>
      <protection locked="0"/>
    </xf>
    <xf numFmtId="189" fontId="19" fillId="4" borderId="1" xfId="164" applyNumberFormat="1" applyFont="1" applyFill="1" applyBorder="1" applyAlignment="1">
      <alignment horizontal="right" vertical="center"/>
    </xf>
    <xf numFmtId="185" fontId="19" fillId="4" borderId="1" xfId="164" applyNumberFormat="1" applyFont="1" applyFill="1" applyBorder="1" applyAlignment="1">
      <alignment horizontal="right" vertical="center"/>
    </xf>
    <xf numFmtId="185" fontId="40" fillId="0" borderId="1" xfId="164" applyNumberFormat="1" applyFont="1" applyBorder="1" applyAlignment="1">
      <alignment horizontal="right" vertical="center"/>
    </xf>
    <xf numFmtId="183" fontId="16" fillId="4" borderId="1" xfId="164" applyNumberFormat="1" applyFont="1" applyFill="1" applyBorder="1" applyAlignment="1">
      <alignment horizontal="right" vertical="center"/>
    </xf>
  </cellXfs>
  <cellStyles count="404">
    <cellStyle name="常规" xfId="0" builtinId="0"/>
    <cellStyle name="货币[0]" xfId="1" builtinId="7"/>
    <cellStyle name="20% - 强调文字颜色 3" xfId="2" builtinId="38"/>
    <cellStyle name="输出 3" xfId="3"/>
    <cellStyle name="输入" xfId="4" builtinId="20"/>
    <cellStyle name="货币" xfId="5" builtinId="4"/>
    <cellStyle name="args.style" xfId="6"/>
    <cellStyle name="千位分隔[0]" xfId="7" builtinId="6"/>
    <cellStyle name="Accent2 - 40%" xfId="8"/>
    <cellStyle name="常规 5 3 2" xfId="9"/>
    <cellStyle name="20% - Accent4" xfId="10"/>
    <cellStyle name="40% - 强调文字颜色 3" xfId="11" builtinId="39"/>
    <cellStyle name="计算 2" xfId="12"/>
    <cellStyle name="差" xfId="13" builtinId="27"/>
    <cellStyle name="千位分隔" xfId="14" builtinId="3"/>
    <cellStyle name="超链接" xfId="15" builtinId="8"/>
    <cellStyle name="日期" xfId="16"/>
    <cellStyle name="Accent2 - 60%" xfId="17"/>
    <cellStyle name="60% - 强调文字颜色 3" xfId="18" builtinId="40"/>
    <cellStyle name="百分比" xfId="19" builtinId="5"/>
    <cellStyle name="已访问的超链接" xfId="20" builtinId="9"/>
    <cellStyle name="注释" xfId="21" builtinId="10"/>
    <cellStyle name="常规 6" xfId="22"/>
    <cellStyle name="60% - 强调文字颜色 2 3" xfId="23"/>
    <cellStyle name="_ET_STYLE_NoName_00__Sheet3" xfId="24"/>
    <cellStyle name="_ET_STYLE_NoName_00__Book1" xfId="25"/>
    <cellStyle name="标题 4" xfId="26" builtinId="19"/>
    <cellStyle name="解释性文本 2 2" xfId="27"/>
    <cellStyle name="60% - 强调文字颜色 2" xfId="28" builtinId="36"/>
    <cellStyle name="警告文本" xfId="29" builtinId="11"/>
    <cellStyle name="_ET_STYLE_NoName_00_" xfId="30"/>
    <cellStyle name="标题 4 2 2" xfId="31"/>
    <cellStyle name="标题" xfId="32" builtinId="15"/>
    <cellStyle name="60% - 强调文字颜色 2 2 2" xfId="33"/>
    <cellStyle name="常规 5 2" xfId="34"/>
    <cellStyle name="解释性文本" xfId="35" builtinId="53"/>
    <cellStyle name="标题 1" xfId="36" builtinId="16"/>
    <cellStyle name="标题 2" xfId="37" builtinId="17"/>
    <cellStyle name="60% - 强调文字颜色 1" xfId="38" builtinId="32"/>
    <cellStyle name="标题 3" xfId="39" builtinId="18"/>
    <cellStyle name="60% - 强调文字颜色 4" xfId="40" builtinId="44"/>
    <cellStyle name="输出" xfId="41" builtinId="21"/>
    <cellStyle name="Input" xfId="42"/>
    <cellStyle name="计算" xfId="43" builtinId="22"/>
    <cellStyle name="40% - 强调文字颜色 4 2" xfId="44"/>
    <cellStyle name="检查单元格" xfId="45" builtinId="23"/>
    <cellStyle name="20% - 强调文字颜色 6" xfId="46" builtinId="50"/>
    <cellStyle name="强调文字颜色 2" xfId="47" builtinId="33"/>
    <cellStyle name="链接单元格" xfId="48" builtinId="24"/>
    <cellStyle name="汇总" xfId="49" builtinId="25"/>
    <cellStyle name="好" xfId="50" builtinId="26"/>
    <cellStyle name="Heading 3" xfId="51"/>
    <cellStyle name="20% - 强调文字颜色 3 3" xfId="52"/>
    <cellStyle name="适中" xfId="53" builtinId="28"/>
    <cellStyle name="20% - 强调文字颜色 5" xfId="54" builtinId="46"/>
    <cellStyle name="强调文字颜色 1" xfId="55" builtinId="29"/>
    <cellStyle name="链接单元格 3" xfId="56"/>
    <cellStyle name="20% - 强调文字颜色 1" xfId="57" builtinId="30"/>
    <cellStyle name="40% - 强调文字颜色 1" xfId="58" builtinId="31"/>
    <cellStyle name="输出 2" xfId="59"/>
    <cellStyle name="20% - 强调文字颜色 2" xfId="60" builtinId="34"/>
    <cellStyle name="标题 5_地方政府负有偿还责任的债务明细表（表1）" xfId="61"/>
    <cellStyle name="40% - 强调文字颜色 2" xfId="62" builtinId="35"/>
    <cellStyle name="强调文字颜色 3" xfId="63" builtinId="37"/>
    <cellStyle name="PSChar" xfId="64"/>
    <cellStyle name="强调文字颜色 4" xfId="65" builtinId="41"/>
    <cellStyle name="20% - 强调文字颜色 4" xfId="66" builtinId="42"/>
    <cellStyle name="计算 3" xfId="67"/>
    <cellStyle name="40% - 强调文字颜色 4" xfId="68" builtinId="43"/>
    <cellStyle name="强调文字颜色 5" xfId="69" builtinId="45"/>
    <cellStyle name="40% - 强调文字颜色 5" xfId="70" builtinId="47"/>
    <cellStyle name="60% - 强调文字颜色 5" xfId="71" builtinId="48"/>
    <cellStyle name="强调文字颜色 6" xfId="72" builtinId="49"/>
    <cellStyle name="适中 2" xfId="73"/>
    <cellStyle name="强调文字颜色 5 2_地方政府负有偿还责任的债务明细表（表1）" xfId="74"/>
    <cellStyle name="_弱电系统设备配置报价清单" xfId="75"/>
    <cellStyle name="40% - 强调文字颜色 6" xfId="76" builtinId="51"/>
    <cellStyle name="60% - 强调文字颜色 6" xfId="77" builtinId="52"/>
    <cellStyle name="常规 3 2 2" xfId="78"/>
    <cellStyle name="_Book1_1" xfId="79"/>
    <cellStyle name="_20100326高清市院遂宁检察院1080P配置清单26日改" xfId="80"/>
    <cellStyle name="常规 3_Book1" xfId="81"/>
    <cellStyle name="_少计债务情况表" xfId="82"/>
    <cellStyle name="60% - 强调文字颜色 3 2 2" xfId="83"/>
    <cellStyle name="20% - Accent2" xfId="84"/>
    <cellStyle name="20% - Accent3" xfId="85"/>
    <cellStyle name="_Book1" xfId="86"/>
    <cellStyle name="Accent2 - 20%" xfId="87"/>
    <cellStyle name="_Book1_2" xfId="88"/>
    <cellStyle name="_ET_STYLE_NoName_00__Book1_1" xfId="89"/>
    <cellStyle name="Normal_!!!GO" xfId="90"/>
    <cellStyle name="_平台公司政府性债务余额明细表" xfId="91"/>
    <cellStyle name="强调文字颜色 2 2 2" xfId="92"/>
    <cellStyle name="Accent1 - 20%" xfId="93"/>
    <cellStyle name="0,0_x000d_&#10;NA_x000d_&#10;" xfId="94"/>
    <cellStyle name="20% - Accent1" xfId="95"/>
    <cellStyle name="20% - Accent5" xfId="96"/>
    <cellStyle name="好_2016公共预算收支明细2" xfId="97"/>
    <cellStyle name="20% - Accent6" xfId="98"/>
    <cellStyle name="20% - 强调文字颜色 1 2" xfId="99"/>
    <cellStyle name="Note" xfId="100"/>
    <cellStyle name="20% - 强调文字颜色 1 2 2" xfId="101"/>
    <cellStyle name="20% - 强调文字颜色 1 2_地方政府负有偿还责任的债务明细表（表1）" xfId="102"/>
    <cellStyle name="20% - 强调文字颜色 1 3" xfId="103"/>
    <cellStyle name="输出 2 2" xfId="104"/>
    <cellStyle name="20% - 强调文字颜色 2 2" xfId="105"/>
    <cellStyle name="常规_2016公共预算收支明细2" xfId="106"/>
    <cellStyle name="60% - 强调文字颜色 3 2_地方政府负有偿还责任的债务明细表（表1）" xfId="107"/>
    <cellStyle name="20% - 强调文字颜色 2 2 2" xfId="108"/>
    <cellStyle name="20% - 强调文字颜色 2 2_地方政府负有偿还责任的债务明细表（表1）" xfId="109"/>
    <cellStyle name="强调文字颜色 6 2_地方政府负有偿还责任的债务明细表（表1）" xfId="110"/>
    <cellStyle name="20% - 强调文字颜色 2 3" xfId="111"/>
    <cellStyle name="Heading 2" xfId="112"/>
    <cellStyle name="20% - 强调文字颜色 3 2" xfId="113"/>
    <cellStyle name="差_2016年地方国有资本经营预算收支总表" xfId="114"/>
    <cellStyle name="20% - 强调文字颜色 3 2 2" xfId="115"/>
    <cellStyle name="20% - 强调文字颜色 3 2_地方政府负有偿还责任的债务明细表（表1）" xfId="116"/>
    <cellStyle name="常规 3" xfId="117"/>
    <cellStyle name="Mon閠aire_!!!GO" xfId="118"/>
    <cellStyle name="20% - 强调文字颜色 4 2" xfId="119"/>
    <cellStyle name="常规 3 2" xfId="120"/>
    <cellStyle name="20% - 强调文字颜色 4 2 2" xfId="121"/>
    <cellStyle name="Normal - Style1" xfId="122"/>
    <cellStyle name="40% - Accent4" xfId="123"/>
    <cellStyle name="20% - 强调文字颜色 4 2_地方政府负有偿还责任的债务明细表（表1）" xfId="124"/>
    <cellStyle name="常规 4" xfId="125"/>
    <cellStyle name="20% - 强调文字颜色 4 3" xfId="126"/>
    <cellStyle name="寘嬫愗傝_Region Orders (2)" xfId="127"/>
    <cellStyle name="20% - 强调文字颜色 5 2" xfId="128"/>
    <cellStyle name="20% - 强调文字颜色 5 2 2" xfId="129"/>
    <cellStyle name="20% - 强调文字颜色 5 2_地方政府负有偿还责任的债务明细表（表1）" xfId="130"/>
    <cellStyle name="20% - 强调文字颜色 5 3" xfId="131"/>
    <cellStyle name="20% - 强调文字颜色 6 2" xfId="132"/>
    <cellStyle name="20% - 强调文字颜色 6 2 2" xfId="133"/>
    <cellStyle name="好_Sheet1" xfId="134"/>
    <cellStyle name="20% - 强调文字颜色 6 2_地方政府负有偿还责任的债务明细表（表1）" xfId="135"/>
    <cellStyle name="20% - 强调文字颜色 6 3" xfId="136"/>
    <cellStyle name="60% - 强调文字颜色 1 2_地方政府负有偿还责任的债务明细表（表1）" xfId="137"/>
    <cellStyle name="40% - Accent1" xfId="138"/>
    <cellStyle name="40% - Accent2" xfId="139"/>
    <cellStyle name="40% - Accent3" xfId="140"/>
    <cellStyle name="警告文本 2" xfId="141"/>
    <cellStyle name="40% - Accent5" xfId="142"/>
    <cellStyle name="警告文本 3" xfId="143"/>
    <cellStyle name="40% - Accent6" xfId="144"/>
    <cellStyle name="40% - 强调文字颜色 1 2" xfId="145"/>
    <cellStyle name="40% - 强调文字颜色 1 2 2" xfId="146"/>
    <cellStyle name="链接单元格 2 2" xfId="147"/>
    <cellStyle name="40% - 强调文字颜色 1 2_地方政府负有偿还责任的债务明细表（表1）" xfId="148"/>
    <cellStyle name="Accent1" xfId="149"/>
    <cellStyle name="40% - 强调文字颜色 1 3" xfId="150"/>
    <cellStyle name="40% - 强调文字颜色 2 2" xfId="151"/>
    <cellStyle name="40% - 强调文字颜色 2 2 2" xfId="152"/>
    <cellStyle name="标题1" xfId="153"/>
    <cellStyle name="40% - 强调文字颜色 2 2_地方政府负有偿还责任的债务明细表（表1）" xfId="154"/>
    <cellStyle name="40% - 强调文字颜色 2 3" xfId="155"/>
    <cellStyle name="计算 2 2" xfId="156"/>
    <cellStyle name="40% - 强调文字颜色 3 2" xfId="157"/>
    <cellStyle name="40% - 强调文字颜色 3 2 2" xfId="158"/>
    <cellStyle name="40% - 强调文字颜色 3 2_地方政府负有偿还责任的债务明细表（表1）" xfId="159"/>
    <cellStyle name="40% - 强调文字颜色 3 3" xfId="160"/>
    <cellStyle name="检查单元格 2" xfId="161"/>
    <cellStyle name="Linked Cell" xfId="162"/>
    <cellStyle name="40% - 强调文字颜色 4 2 2" xfId="163"/>
    <cellStyle name="常规 11" xfId="164"/>
    <cellStyle name="40% - 强调文字颜色 4 2_地方政府负有偿还责任的债务明细表（表1）" xfId="165"/>
    <cellStyle name="40% - 强调文字颜色 4 3" xfId="166"/>
    <cellStyle name="40% - 强调文字颜色 5 2" xfId="167"/>
    <cellStyle name="60% - 强调文字颜色 4 3" xfId="168"/>
    <cellStyle name="40% - 强调文字颜色 5 2 2" xfId="169"/>
    <cellStyle name="40% - 强调文字颜色 5 2_地方政府负有偿还责任的债务明细表（表1）" xfId="170"/>
    <cellStyle name="40% - 强调文字颜色 5 3" xfId="171"/>
    <cellStyle name="适中 2 2" xfId="172"/>
    <cellStyle name="40% - 强调文字颜色 6 2" xfId="173"/>
    <cellStyle name="40% - 强调文字颜色 6 2 2" xfId="174"/>
    <cellStyle name="40% - 强调文字颜色 6 2_地方政府负有偿还责任的债务明细表（表1）" xfId="175"/>
    <cellStyle name="强调文字颜色 3 2 2" xfId="176"/>
    <cellStyle name="40% - 强调文字颜色 6 3" xfId="177"/>
    <cellStyle name="强调 2" xfId="178"/>
    <cellStyle name="60% - Accent1" xfId="179"/>
    <cellStyle name="强调 3" xfId="180"/>
    <cellStyle name="常规 2 2" xfId="181"/>
    <cellStyle name="部门" xfId="182"/>
    <cellStyle name="60% - Accent2" xfId="183"/>
    <cellStyle name="常规 2 3" xfId="184"/>
    <cellStyle name="60% - Accent3" xfId="185"/>
    <cellStyle name="常规 2 4" xfId="186"/>
    <cellStyle name="PSInt" xfId="187"/>
    <cellStyle name="per.style" xfId="188"/>
    <cellStyle name="60% - Accent4" xfId="189"/>
    <cellStyle name="强调文字颜色 4 2" xfId="190"/>
    <cellStyle name="常规 2 5" xfId="191"/>
    <cellStyle name="60% - Accent5" xfId="192"/>
    <cellStyle name="强调文字颜色 4 3" xfId="193"/>
    <cellStyle name="常规 2 6" xfId="194"/>
    <cellStyle name="t" xfId="195"/>
    <cellStyle name="60% - Accent6" xfId="196"/>
    <cellStyle name="商品名称" xfId="197"/>
    <cellStyle name="Heading 4" xfId="198"/>
    <cellStyle name="60% - 强调文字颜色 1 2" xfId="199"/>
    <cellStyle name="60% - 强调文字颜色 1 2 2" xfId="200"/>
    <cellStyle name="60% - 强调文字颜色 1 3" xfId="201"/>
    <cellStyle name="常规 5" xfId="202"/>
    <cellStyle name="60% - 强调文字颜色 2 2" xfId="203"/>
    <cellStyle name="常规 5_地方政府负有偿还责任的债务明细表（表1）" xfId="204"/>
    <cellStyle name="60% - 强调文字颜色 2 2_地方政府负有偿还责任的债务明细表（表1）" xfId="205"/>
    <cellStyle name="强调文字颜色 2 2_地方政府负有偿还责任的债务明细表（表1）" xfId="206"/>
    <cellStyle name="60% - 强调文字颜色 3 2" xfId="207"/>
    <cellStyle name="60% - 强调文字颜色 3 3" xfId="208"/>
    <cellStyle name="Neutral" xfId="209"/>
    <cellStyle name="60% - 强调文字颜色 4 2" xfId="210"/>
    <cellStyle name="差_Book1" xfId="211"/>
    <cellStyle name="60% - 强调文字颜色 4 2 2" xfId="212"/>
    <cellStyle name="60% - 强调文字颜色 4 2_地方政府负有偿还责任的债务明细表（表1）" xfId="213"/>
    <cellStyle name="60% - 强调文字颜色 5 2" xfId="214"/>
    <cellStyle name="60% - 强调文字颜色 5 2 2" xfId="215"/>
    <cellStyle name="好 2 2" xfId="216"/>
    <cellStyle name="Accent5 - 40%" xfId="217"/>
    <cellStyle name="60% - 强调文字颜色 5 2_地方政府负有偿还责任的债务明细表（表1）" xfId="218"/>
    <cellStyle name="60% - 强调文字颜色 5 3" xfId="219"/>
    <cellStyle name="60% - 强调文字颜色 6 2" xfId="220"/>
    <cellStyle name="Header2" xfId="221"/>
    <cellStyle name="60% - 强调文字颜色 6 2 2" xfId="222"/>
    <cellStyle name="60% - 强调文字颜色 6 2_地方政府负有偿还责任的债务明细表（表1）" xfId="223"/>
    <cellStyle name="60% - 强调文字颜色 6 3" xfId="224"/>
    <cellStyle name="6mal" xfId="225"/>
    <cellStyle name="Accent1 - 40%" xfId="226"/>
    <cellStyle name="Accent1 - 60%" xfId="227"/>
    <cellStyle name="Accent2" xfId="228"/>
    <cellStyle name="Accent3" xfId="229"/>
    <cellStyle name="Milliers_!!!GO" xfId="230"/>
    <cellStyle name="Accent3 - 20%" xfId="231"/>
    <cellStyle name="Mon閠aire [0]_!!!GO" xfId="232"/>
    <cellStyle name="Accent3 - 40%" xfId="233"/>
    <cellStyle name="Accent3 - 60%" xfId="234"/>
    <cellStyle name="Accent4" xfId="235"/>
    <cellStyle name="Accent4 - 20%" xfId="236"/>
    <cellStyle name="Accent4 - 40%" xfId="237"/>
    <cellStyle name="捠壿 [0.00]_Region Orders (2)" xfId="238"/>
    <cellStyle name="Accent4 - 60%" xfId="239"/>
    <cellStyle name="输入 2_地方政府负有偿还责任的债务明细表（表1）" xfId="240"/>
    <cellStyle name="Accent5" xfId="241"/>
    <cellStyle name="Accent5 - 20%" xfId="242"/>
    <cellStyle name="Accent5 - 60%" xfId="243"/>
    <cellStyle name="Accent6" xfId="244"/>
    <cellStyle name="输入 2 2" xfId="245"/>
    <cellStyle name="Accent6 - 20%" xfId="246"/>
    <cellStyle name="常规 3 3" xfId="247"/>
    <cellStyle name="Accent6 - 40%" xfId="248"/>
    <cellStyle name="常规 5 3" xfId="249"/>
    <cellStyle name="Accent6 - 60%" xfId="250"/>
    <cellStyle name="昗弨_Pacific Region P&amp;L" xfId="251"/>
    <cellStyle name="Bad" xfId="252"/>
    <cellStyle name="PSHeading" xfId="253"/>
    <cellStyle name="Calculation" xfId="254"/>
    <cellStyle name="Check Cell" xfId="255"/>
    <cellStyle name="标题 3 3" xfId="256"/>
    <cellStyle name="Comma [0]_!!!GO" xfId="257"/>
    <cellStyle name="comma zerodec" xfId="258"/>
    <cellStyle name="Comma_!!!GO" xfId="259"/>
    <cellStyle name="Currency [0]_!!!GO" xfId="260"/>
    <cellStyle name="样式 1" xfId="261"/>
    <cellStyle name="分级显示列_1_Book1" xfId="262"/>
    <cellStyle name="Currency_!!!GO" xfId="263"/>
    <cellStyle name="Currency1" xfId="264"/>
    <cellStyle name="Date" xfId="265"/>
    <cellStyle name="Dollar (zero dec)" xfId="266"/>
    <cellStyle name="强调文字颜色 1 2" xfId="267"/>
    <cellStyle name="Explanatory Text" xfId="268"/>
    <cellStyle name="e鯪9Y_x000b_" xfId="269"/>
    <cellStyle name="常规 10" xfId="270"/>
    <cellStyle name="Good" xfId="271"/>
    <cellStyle name="标题 2 2" xfId="272"/>
    <cellStyle name="Grey" xfId="273"/>
    <cellStyle name="强调文字颜色 5 2 2" xfId="274"/>
    <cellStyle name="Header1" xfId="275"/>
    <cellStyle name="Heading 1" xfId="276"/>
    <cellStyle name="检查单元格 2_地方政府负有偿还责任的债务明细表（表1）" xfId="277"/>
    <cellStyle name="Input [yellow]" xfId="278"/>
    <cellStyle name="强调文字颜色 3 3" xfId="279"/>
    <cellStyle name="Input Cells" xfId="280"/>
    <cellStyle name="Linked Cells" xfId="281"/>
    <cellStyle name="强调文字颜色 4 2_地方政府负有偿还责任的债务明细表（表1）" xfId="282"/>
    <cellStyle name="Millares [0]_96 Risk" xfId="283"/>
    <cellStyle name="Millares_96 Risk" xfId="284"/>
    <cellStyle name="强调文字颜色 1 2_地方政府负有偿还责任的债务明细表（表1）" xfId="285"/>
    <cellStyle name="Milliers [0]_!!!GO" xfId="286"/>
    <cellStyle name="Moneda [0]_96 Risk" xfId="287"/>
    <cellStyle name="Moneda_96 Risk" xfId="288"/>
    <cellStyle name="New Times Roman" xfId="289"/>
    <cellStyle name="no dec" xfId="290"/>
    <cellStyle name="Output" xfId="291"/>
    <cellStyle name="Percent [2]" xfId="292"/>
    <cellStyle name="Percent_!!!GO" xfId="293"/>
    <cellStyle name="标题 5" xfId="294"/>
    <cellStyle name="Pourcentage_pldt" xfId="295"/>
    <cellStyle name="PSDate" xfId="296"/>
    <cellStyle name="PSDec" xfId="297"/>
    <cellStyle name="PSSpacer" xfId="298"/>
    <cellStyle name="sstot" xfId="299"/>
    <cellStyle name="Standard_AREAS" xfId="300"/>
    <cellStyle name="t_HVAC Equipment (3)" xfId="301"/>
    <cellStyle name="常规 2" xfId="302"/>
    <cellStyle name="Title" xfId="303"/>
    <cellStyle name="Total" xfId="304"/>
    <cellStyle name="Warning Text" xfId="305"/>
    <cellStyle name="百分比 2" xfId="306"/>
    <cellStyle name="捠壿_Region Orders (2)" xfId="307"/>
    <cellStyle name="常规 2 2_地方政府负有偿还责任的债务明细表（表1）" xfId="308"/>
    <cellStyle name="编号" xfId="309"/>
    <cellStyle name="标题 1 2" xfId="310"/>
    <cellStyle name="标题 1 2 2" xfId="311"/>
    <cellStyle name="标题 1 2_地方政府负有偿还责任的债务明细表（表1）" xfId="312"/>
    <cellStyle name="标题 1 3" xfId="313"/>
    <cellStyle name="标题 2 2 2" xfId="314"/>
    <cellStyle name="标题 2 2_地方政府负有偿还责任的债务明细表（表1）" xfId="315"/>
    <cellStyle name="标题 2 3" xfId="316"/>
    <cellStyle name="标题 3 2" xfId="317"/>
    <cellStyle name="标题 3 2 2" xfId="318"/>
    <cellStyle name="强调文字颜色 5 3" xfId="319"/>
    <cellStyle name="标题 3 2_地方政府负有偿还责任的债务明细表（表1）" xfId="320"/>
    <cellStyle name="标题 4 2" xfId="321"/>
    <cellStyle name="标题 4 2_地方政府负有偿还责任的债务明细表（表1）" xfId="322"/>
    <cellStyle name="汇总 2 2" xfId="323"/>
    <cellStyle name="标题 4 3" xfId="324"/>
    <cellStyle name="链接单元格 2_地方政府负有偿还责任的债务明细表（表1）" xfId="325"/>
    <cellStyle name="标题 5 2" xfId="326"/>
    <cellStyle name="标题 6" xfId="327"/>
    <cellStyle name="表标题" xfId="328"/>
    <cellStyle name="差 2" xfId="329"/>
    <cellStyle name="差 2 2" xfId="330"/>
    <cellStyle name="差 2_地方政府负有偿还责任的债务明细表（表1）" xfId="331"/>
    <cellStyle name="差 3" xfId="332"/>
    <cellStyle name="差_2016公共预算收支明细2" xfId="333"/>
    <cellStyle name="普通_97-917" xfId="334"/>
    <cellStyle name="差_Book1_1" xfId="335"/>
    <cellStyle name="差_Sheet1" xfId="336"/>
    <cellStyle name="常规 2 2 2" xfId="337"/>
    <cellStyle name="常规 2 4 2" xfId="338"/>
    <cellStyle name="汇总 2_地方政府负有偿还责任的债务明细表（表1）" xfId="339"/>
    <cellStyle name="常规 2 7" xfId="340"/>
    <cellStyle name="常规 2_Book1" xfId="341"/>
    <cellStyle name="常规 3 2_地方政府负有偿还责任的债务明细表（表1）" xfId="342"/>
    <cellStyle name="常规 3 4" xfId="343"/>
    <cellStyle name="常规 3 4 2" xfId="344"/>
    <cellStyle name="常规 4 2" xfId="345"/>
    <cellStyle name="好_Book1" xfId="346"/>
    <cellStyle name="常规 4 4" xfId="347"/>
    <cellStyle name="常规 4 2 2" xfId="348"/>
    <cellStyle name="常规 4 2_地方政府负有偿还责任的债务明细表（表1）" xfId="349"/>
    <cellStyle name="常规 4 3" xfId="350"/>
    <cellStyle name="常规 4 4 2" xfId="351"/>
    <cellStyle name="注释 2" xfId="352"/>
    <cellStyle name="常规 6 2" xfId="353"/>
    <cellStyle name="注释 2 2" xfId="354"/>
    <cellStyle name="常规 6 2 2" xfId="355"/>
    <cellStyle name="常规 7" xfId="356"/>
    <cellStyle name="常规 7 2" xfId="357"/>
    <cellStyle name="常规 7 2 2" xfId="358"/>
    <cellStyle name="常规 8" xfId="359"/>
    <cellStyle name="常规 9" xfId="360"/>
    <cellStyle name="常规_Sheet1" xfId="361"/>
    <cellStyle name="分级显示行_1_Book1" xfId="362"/>
    <cellStyle name="好 2" xfId="363"/>
    <cellStyle name="好 2_地方政府负有偿还责任的债务明细表（表1）" xfId="364"/>
    <cellStyle name="好 3" xfId="365"/>
    <cellStyle name="千位分隔 2" xfId="366"/>
    <cellStyle name="好_Book1_1" xfId="367"/>
    <cellStyle name="汇总 2" xfId="368"/>
    <cellStyle name="汇总 3" xfId="369"/>
    <cellStyle name="警告文本 2 2" xfId="370"/>
    <cellStyle name="计算 2_地方政府负有偿还责任的债务明细表（表1）" xfId="371"/>
    <cellStyle name="检查单元格 2 2" xfId="372"/>
    <cellStyle name="输出 2_地方政府负有偿还责任的债务明细表（表1）" xfId="373"/>
    <cellStyle name="检查单元格 3" xfId="374"/>
    <cellStyle name="解释性文本 2" xfId="375"/>
    <cellStyle name="解释性文本 2_地方政府负有偿还责任的债务明细表（表1）" xfId="376"/>
    <cellStyle name="解释性文本 3" xfId="377"/>
    <cellStyle name="借出原因" xfId="378"/>
    <cellStyle name="警告文本 2_地方政府负有偿还责任的债务明细表（表1）" xfId="379"/>
    <cellStyle name="链接单元格 2" xfId="380"/>
    <cellStyle name="千分位[0]_laroux" xfId="381"/>
    <cellStyle name="千分位_97-917" xfId="382"/>
    <cellStyle name="千位[0]_ 方正PC" xfId="383"/>
    <cellStyle name="千位_ 方正PC" xfId="384"/>
    <cellStyle name="强调 1" xfId="385"/>
    <cellStyle name="强调文字颜色 1 2 2" xfId="386"/>
    <cellStyle name="强调文字颜色 1 3" xfId="387"/>
    <cellStyle name="强调文字颜色 2 2" xfId="388"/>
    <cellStyle name="强调文字颜色 2 3" xfId="389"/>
    <cellStyle name="强调文字颜色 3 2" xfId="390"/>
    <cellStyle name="强调文字颜色 3 2_地方政府负有偿还责任的债务明细表（表1）" xfId="391"/>
    <cellStyle name="强调文字颜色 4 2 2" xfId="392"/>
    <cellStyle name="强调文字颜色 5 2" xfId="393"/>
    <cellStyle name="强调文字颜色 6 2" xfId="394"/>
    <cellStyle name="强调文字颜色 6 2 2" xfId="395"/>
    <cellStyle name="强调文字颜色 6 3" xfId="396"/>
    <cellStyle name="适中 2_地方政府负有偿还责任的债务明细表（表1）" xfId="397"/>
    <cellStyle name="适中 3" xfId="398"/>
    <cellStyle name="输入 2" xfId="399"/>
    <cellStyle name="输入 3" xfId="400"/>
    <cellStyle name="数量" xfId="401"/>
    <cellStyle name="寘嬫愗傝 [0.00]_Region Orders (2)" xfId="402"/>
    <cellStyle name="注释 3" xfId="403"/>
  </cellStyles>
  <tableStyles count="0" defaultTableStyle="TableStyleMedium9"/>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9"/>
  <sheetViews>
    <sheetView topLeftCell="A23" workbookViewId="0">
      <selection activeCell="F33" sqref="F33"/>
    </sheetView>
  </sheetViews>
  <sheetFormatPr defaultColWidth="9" defaultRowHeight="14.4"/>
  <cols>
    <col min="1" max="1" width="30.8796296296296" style="183" customWidth="1"/>
    <col min="2" max="2" width="10.25" style="183" customWidth="1"/>
    <col min="3" max="4" width="11" style="183" customWidth="1"/>
    <col min="5" max="5" width="9.87962962962963" style="183" customWidth="1"/>
    <col min="6" max="6" width="30.5" style="183" customWidth="1"/>
    <col min="7" max="9" width="11" style="183" customWidth="1"/>
    <col min="10" max="16384" width="9" style="183"/>
  </cols>
  <sheetData>
    <row r="1" ht="17.25" customHeight="1" spans="1:1">
      <c r="A1" s="184" t="s">
        <v>0</v>
      </c>
    </row>
    <row r="2" ht="21" customHeight="1" spans="1:9">
      <c r="A2" s="185" t="s">
        <v>1</v>
      </c>
      <c r="B2" s="185"/>
      <c r="C2" s="185"/>
      <c r="D2" s="185"/>
      <c r="E2" s="185"/>
      <c r="F2" s="185"/>
      <c r="G2" s="185"/>
      <c r="H2" s="185"/>
      <c r="I2" s="185"/>
    </row>
    <row r="3" ht="17.25" customHeight="1" spans="1:9">
      <c r="A3" s="186"/>
      <c r="B3" s="186"/>
      <c r="C3" s="187"/>
      <c r="D3" s="187"/>
      <c r="E3" s="187"/>
      <c r="F3" s="188"/>
      <c r="G3" s="188"/>
      <c r="H3" s="189" t="s">
        <v>2</v>
      </c>
      <c r="I3" s="189"/>
    </row>
    <row r="4" ht="39" customHeight="1" spans="1:9">
      <c r="A4" s="190" t="s">
        <v>3</v>
      </c>
      <c r="B4" s="191" t="s">
        <v>4</v>
      </c>
      <c r="C4" s="191" t="s">
        <v>5</v>
      </c>
      <c r="D4" s="191" t="s">
        <v>6</v>
      </c>
      <c r="E4" s="191" t="s">
        <v>7</v>
      </c>
      <c r="F4" s="190" t="s">
        <v>8</v>
      </c>
      <c r="G4" s="191" t="s">
        <v>4</v>
      </c>
      <c r="H4" s="191" t="s">
        <v>6</v>
      </c>
      <c r="I4" s="191" t="s">
        <v>9</v>
      </c>
    </row>
    <row r="5" ht="19.5" customHeight="1" spans="1:9">
      <c r="A5" s="192" t="s">
        <v>10</v>
      </c>
      <c r="B5" s="193">
        <f>SUM(B6:B20)</f>
        <v>61000</v>
      </c>
      <c r="C5" s="193">
        <f>SUM(C6:C20)</f>
        <v>56000</v>
      </c>
      <c r="D5" s="193">
        <f>SUM(D6:D20)</f>
        <v>65500</v>
      </c>
      <c r="E5" s="194">
        <f>INT((D5/C5-1)*100)</f>
        <v>16</v>
      </c>
      <c r="F5" s="195" t="s">
        <v>11</v>
      </c>
      <c r="G5" s="196">
        <v>17293</v>
      </c>
      <c r="H5" s="196">
        <v>20540</v>
      </c>
      <c r="I5" s="220">
        <f>(H5/G5-1)*100</f>
        <v>18.7763835077777</v>
      </c>
    </row>
    <row r="6" ht="19.5" customHeight="1" spans="1:9">
      <c r="A6" s="197" t="s">
        <v>12</v>
      </c>
      <c r="B6" s="198">
        <v>32000</v>
      </c>
      <c r="C6" s="198">
        <v>28500</v>
      </c>
      <c r="D6" s="198">
        <v>33500</v>
      </c>
      <c r="E6" s="199">
        <f t="shared" ref="E6:E43" si="0">INT((D6/C6-1)*100)</f>
        <v>17</v>
      </c>
      <c r="F6" s="195" t="s">
        <v>13</v>
      </c>
      <c r="G6" s="200"/>
      <c r="H6" s="200"/>
      <c r="I6" s="220"/>
    </row>
    <row r="7" ht="19.5" customHeight="1" spans="1:9">
      <c r="A7" s="197" t="s">
        <v>14</v>
      </c>
      <c r="B7" s="198">
        <v>3500</v>
      </c>
      <c r="C7" s="198">
        <v>3800</v>
      </c>
      <c r="D7" s="198">
        <v>4200</v>
      </c>
      <c r="E7" s="199">
        <f t="shared" si="0"/>
        <v>10</v>
      </c>
      <c r="F7" s="195" t="s">
        <v>15</v>
      </c>
      <c r="G7" s="200"/>
      <c r="H7" s="200"/>
      <c r="I7" s="220"/>
    </row>
    <row r="8" ht="19.5" customHeight="1" spans="1:9">
      <c r="A8" s="197" t="s">
        <v>16</v>
      </c>
      <c r="B8" s="198">
        <v>1500</v>
      </c>
      <c r="C8" s="198">
        <v>1600</v>
      </c>
      <c r="D8" s="198">
        <v>1900</v>
      </c>
      <c r="E8" s="199">
        <f t="shared" si="0"/>
        <v>18</v>
      </c>
      <c r="F8" s="195" t="s">
        <v>17</v>
      </c>
      <c r="G8" s="200">
        <v>6160</v>
      </c>
      <c r="H8" s="200">
        <v>7634</v>
      </c>
      <c r="I8" s="220">
        <f t="shared" ref="I8:I19" si="1">(H8/G8-1)*100</f>
        <v>23.9285714285714</v>
      </c>
    </row>
    <row r="9" ht="19.5" customHeight="1" spans="1:9">
      <c r="A9" s="197" t="s">
        <v>18</v>
      </c>
      <c r="B9" s="198"/>
      <c r="C9" s="198"/>
      <c r="D9" s="198">
        <v>300</v>
      </c>
      <c r="E9" s="199"/>
      <c r="F9" s="195" t="s">
        <v>19</v>
      </c>
      <c r="G9" s="196">
        <v>26765</v>
      </c>
      <c r="H9" s="196">
        <v>31921</v>
      </c>
      <c r="I9" s="220">
        <f t="shared" si="1"/>
        <v>19.2639641322623</v>
      </c>
    </row>
    <row r="10" ht="19.5" customHeight="1" spans="1:9">
      <c r="A10" s="197" t="s">
        <v>20</v>
      </c>
      <c r="B10" s="198">
        <v>5200</v>
      </c>
      <c r="C10" s="198">
        <v>5500</v>
      </c>
      <c r="D10" s="198">
        <v>6000</v>
      </c>
      <c r="E10" s="199">
        <f t="shared" si="0"/>
        <v>9</v>
      </c>
      <c r="F10" s="195" t="s">
        <v>21</v>
      </c>
      <c r="G10" s="200">
        <v>1131</v>
      </c>
      <c r="H10" s="200">
        <v>1504</v>
      </c>
      <c r="I10" s="220">
        <f t="shared" si="1"/>
        <v>32.9796640141468</v>
      </c>
    </row>
    <row r="11" ht="19.5" customHeight="1" spans="1:9">
      <c r="A11" s="197" t="s">
        <v>22</v>
      </c>
      <c r="B11" s="198">
        <v>2800</v>
      </c>
      <c r="C11" s="198">
        <v>3700</v>
      </c>
      <c r="D11" s="198">
        <v>3960</v>
      </c>
      <c r="E11" s="199">
        <f t="shared" si="0"/>
        <v>7</v>
      </c>
      <c r="F11" s="195" t="s">
        <v>23</v>
      </c>
      <c r="G11" s="200">
        <v>2681</v>
      </c>
      <c r="H11" s="200">
        <v>3269</v>
      </c>
      <c r="I11" s="220">
        <f t="shared" si="1"/>
        <v>21.9321148825065</v>
      </c>
    </row>
    <row r="12" ht="19.5" customHeight="1" spans="1:9">
      <c r="A12" s="197" t="s">
        <v>24</v>
      </c>
      <c r="B12" s="198">
        <v>1800</v>
      </c>
      <c r="C12" s="198">
        <v>2200</v>
      </c>
      <c r="D12" s="198">
        <v>2600</v>
      </c>
      <c r="E12" s="199">
        <f t="shared" si="0"/>
        <v>18</v>
      </c>
      <c r="F12" s="195" t="s">
        <v>25</v>
      </c>
      <c r="G12" s="200">
        <v>18883</v>
      </c>
      <c r="H12" s="200">
        <v>36835</v>
      </c>
      <c r="I12" s="220">
        <f t="shared" si="1"/>
        <v>95.0696393581528</v>
      </c>
    </row>
    <row r="13" ht="19.5" customHeight="1" spans="1:9">
      <c r="A13" s="197" t="s">
        <v>26</v>
      </c>
      <c r="B13" s="198">
        <v>5500</v>
      </c>
      <c r="C13" s="198">
        <v>6000</v>
      </c>
      <c r="D13" s="198">
        <v>6700</v>
      </c>
      <c r="E13" s="199">
        <f t="shared" si="0"/>
        <v>11</v>
      </c>
      <c r="F13" s="195" t="s">
        <v>27</v>
      </c>
      <c r="G13" s="200">
        <v>10416</v>
      </c>
      <c r="H13" s="200">
        <v>21141</v>
      </c>
      <c r="I13" s="220">
        <f t="shared" si="1"/>
        <v>102.966589861751</v>
      </c>
    </row>
    <row r="14" ht="19.5" customHeight="1" spans="1:9">
      <c r="A14" s="197" t="s">
        <v>28</v>
      </c>
      <c r="B14" s="198">
        <v>1300</v>
      </c>
      <c r="C14" s="198">
        <v>880</v>
      </c>
      <c r="D14" s="198">
        <v>940</v>
      </c>
      <c r="E14" s="199">
        <f t="shared" si="0"/>
        <v>6</v>
      </c>
      <c r="F14" s="195" t="s">
        <v>29</v>
      </c>
      <c r="G14" s="200">
        <v>1166</v>
      </c>
      <c r="H14" s="200">
        <v>1735</v>
      </c>
      <c r="I14" s="220">
        <f t="shared" si="1"/>
        <v>48.7993138936535</v>
      </c>
    </row>
    <row r="15" ht="19.5" customHeight="1" spans="1:9">
      <c r="A15" s="197" t="s">
        <v>30</v>
      </c>
      <c r="B15" s="198">
        <v>1200</v>
      </c>
      <c r="C15" s="198">
        <v>1200</v>
      </c>
      <c r="D15" s="198">
        <v>1500</v>
      </c>
      <c r="E15" s="199">
        <f t="shared" si="0"/>
        <v>25</v>
      </c>
      <c r="F15" s="195" t="s">
        <v>31</v>
      </c>
      <c r="G15" s="200">
        <v>3859</v>
      </c>
      <c r="H15" s="200">
        <v>4527</v>
      </c>
      <c r="I15" s="220">
        <f t="shared" si="1"/>
        <v>17.3101839854885</v>
      </c>
    </row>
    <row r="16" ht="19.5" customHeight="1" spans="1:9">
      <c r="A16" s="197" t="s">
        <v>32</v>
      </c>
      <c r="B16" s="198">
        <v>2600</v>
      </c>
      <c r="C16" s="198">
        <v>320</v>
      </c>
      <c r="D16" s="198">
        <v>1300</v>
      </c>
      <c r="E16" s="199">
        <f t="shared" si="0"/>
        <v>306</v>
      </c>
      <c r="F16" s="195" t="s">
        <v>33</v>
      </c>
      <c r="G16" s="200">
        <v>12626</v>
      </c>
      <c r="H16" s="200">
        <v>24433</v>
      </c>
      <c r="I16" s="220">
        <f t="shared" si="1"/>
        <v>93.5133850784096</v>
      </c>
    </row>
    <row r="17" ht="19.5" customHeight="1" spans="1:9">
      <c r="A17" s="197" t="s">
        <v>34</v>
      </c>
      <c r="B17" s="198">
        <v>3600</v>
      </c>
      <c r="C17" s="198">
        <v>2300</v>
      </c>
      <c r="D17" s="198">
        <v>2400</v>
      </c>
      <c r="E17" s="199">
        <f t="shared" si="0"/>
        <v>4</v>
      </c>
      <c r="F17" s="195" t="s">
        <v>35</v>
      </c>
      <c r="G17" s="200">
        <v>1047</v>
      </c>
      <c r="H17" s="200">
        <v>1710</v>
      </c>
      <c r="I17" s="220">
        <f t="shared" si="1"/>
        <v>63.323782234957</v>
      </c>
    </row>
    <row r="18" ht="19.5" customHeight="1" spans="1:9">
      <c r="A18" s="201" t="s">
        <v>36</v>
      </c>
      <c r="B18" s="202"/>
      <c r="C18" s="202"/>
      <c r="D18" s="203">
        <v>200</v>
      </c>
      <c r="E18" s="204"/>
      <c r="F18" s="195" t="s">
        <v>37</v>
      </c>
      <c r="G18" s="200">
        <v>5656</v>
      </c>
      <c r="H18" s="200">
        <v>707</v>
      </c>
      <c r="I18" s="220">
        <f t="shared" si="1"/>
        <v>-87.5</v>
      </c>
    </row>
    <row r="19" ht="19.5" customHeight="1" spans="1:9">
      <c r="A19" s="197" t="s">
        <v>38</v>
      </c>
      <c r="B19" s="198"/>
      <c r="C19" s="198"/>
      <c r="D19" s="198"/>
      <c r="E19" s="205"/>
      <c r="F19" s="195" t="s">
        <v>39</v>
      </c>
      <c r="G19" s="200">
        <v>1338</v>
      </c>
      <c r="H19" s="200">
        <v>892</v>
      </c>
      <c r="I19" s="220">
        <f t="shared" si="1"/>
        <v>-33.3333333333333</v>
      </c>
    </row>
    <row r="20" ht="19.5" customHeight="1" spans="1:9">
      <c r="A20" s="206"/>
      <c r="B20" s="198"/>
      <c r="C20" s="198"/>
      <c r="D20" s="198"/>
      <c r="E20" s="205"/>
      <c r="F20" s="195" t="s">
        <v>40</v>
      </c>
      <c r="G20" s="200"/>
      <c r="H20" s="200"/>
      <c r="I20" s="220"/>
    </row>
    <row r="21" ht="19.5" customHeight="1" spans="1:9">
      <c r="A21" s="192" t="s">
        <v>41</v>
      </c>
      <c r="B21" s="207">
        <f>B22+B30+B31+B32+B33+B35+B36+B34</f>
        <v>20000</v>
      </c>
      <c r="C21" s="207">
        <f>C22+C30+C31+C32+C33+C35+C36+C34</f>
        <v>25000</v>
      </c>
      <c r="D21" s="207">
        <f>D22+D30+D31+D32+D33+D35+D36+D34</f>
        <v>22000</v>
      </c>
      <c r="E21" s="205">
        <f>INT((D21/C21-1)*100)</f>
        <v>-12</v>
      </c>
      <c r="F21" s="195" t="s">
        <v>42</v>
      </c>
      <c r="G21" s="200"/>
      <c r="H21" s="200"/>
      <c r="I21" s="220"/>
    </row>
    <row r="22" ht="19.5" customHeight="1" spans="1:9">
      <c r="A22" s="197" t="s">
        <v>43</v>
      </c>
      <c r="B22" s="198">
        <f>SUM(B23:B29)</f>
        <v>4800</v>
      </c>
      <c r="C22" s="198">
        <f>SUM(C23:C29)</f>
        <v>4150</v>
      </c>
      <c r="D22" s="198">
        <f t="shared" ref="D22" si="2">SUM(D23:D29)</f>
        <v>4500</v>
      </c>
      <c r="E22" s="199">
        <f>INT((D22/C22-1)*100)</f>
        <v>8</v>
      </c>
      <c r="F22" s="195" t="s">
        <v>44</v>
      </c>
      <c r="G22" s="200">
        <v>1044</v>
      </c>
      <c r="H22" s="200">
        <v>1439</v>
      </c>
      <c r="I22" s="220">
        <f t="shared" ref="I22:I27" si="3">(H22/G22-1)*100</f>
        <v>37.8352490421456</v>
      </c>
    </row>
    <row r="23" ht="19.5" customHeight="1" spans="1:9">
      <c r="A23" s="208" t="s">
        <v>45</v>
      </c>
      <c r="B23" s="198">
        <v>200</v>
      </c>
      <c r="C23" s="198"/>
      <c r="D23" s="198"/>
      <c r="E23" s="199"/>
      <c r="F23" s="195" t="s">
        <v>46</v>
      </c>
      <c r="G23" s="200">
        <v>7232</v>
      </c>
      <c r="H23" s="200">
        <v>6138</v>
      </c>
      <c r="I23" s="220">
        <f t="shared" si="3"/>
        <v>-15.1272123893805</v>
      </c>
    </row>
    <row r="24" ht="19.5" customHeight="1" spans="1:9">
      <c r="A24" s="208" t="s">
        <v>47</v>
      </c>
      <c r="B24" s="198">
        <v>500</v>
      </c>
      <c r="C24" s="198"/>
      <c r="D24" s="198"/>
      <c r="E24" s="199"/>
      <c r="F24" s="195" t="s">
        <v>48</v>
      </c>
      <c r="G24" s="200">
        <v>79</v>
      </c>
      <c r="H24" s="200">
        <v>47</v>
      </c>
      <c r="I24" s="220">
        <f t="shared" si="3"/>
        <v>-40.5063291139241</v>
      </c>
    </row>
    <row r="25" ht="19.5" customHeight="1" spans="1:9">
      <c r="A25" s="208" t="s">
        <v>49</v>
      </c>
      <c r="B25" s="198">
        <v>3200</v>
      </c>
      <c r="C25" s="198">
        <v>2250</v>
      </c>
      <c r="D25" s="198">
        <v>3100</v>
      </c>
      <c r="E25" s="199">
        <f t="shared" ref="E25:E29" si="4">INT((D25/C25-1)*100)</f>
        <v>37</v>
      </c>
      <c r="F25" s="195" t="s">
        <v>50</v>
      </c>
      <c r="G25" s="200">
        <v>1500</v>
      </c>
      <c r="H25" s="200">
        <v>2000</v>
      </c>
      <c r="I25" s="220">
        <f t="shared" si="3"/>
        <v>33.3333333333333</v>
      </c>
    </row>
    <row r="26" ht="19.5" customHeight="1" spans="1:9">
      <c r="A26" s="208" t="s">
        <v>51</v>
      </c>
      <c r="B26" s="198">
        <v>100</v>
      </c>
      <c r="C26" s="198">
        <v>40</v>
      </c>
      <c r="D26" s="198">
        <v>100</v>
      </c>
      <c r="E26" s="199">
        <f t="shared" si="4"/>
        <v>150</v>
      </c>
      <c r="F26" s="195" t="s">
        <v>52</v>
      </c>
      <c r="G26" s="200"/>
      <c r="H26" s="200">
        <v>8000</v>
      </c>
      <c r="I26" s="220"/>
    </row>
    <row r="27" ht="19.5" customHeight="1" spans="1:9">
      <c r="A27" s="208" t="s">
        <v>53</v>
      </c>
      <c r="B27" s="198">
        <v>400</v>
      </c>
      <c r="C27" s="198">
        <v>1300</v>
      </c>
      <c r="D27" s="198">
        <v>600</v>
      </c>
      <c r="E27" s="199">
        <f t="shared" si="4"/>
        <v>-54</v>
      </c>
      <c r="F27" s="195" t="s">
        <v>54</v>
      </c>
      <c r="G27" s="196">
        <v>16500</v>
      </c>
      <c r="H27" s="196">
        <v>2330</v>
      </c>
      <c r="I27" s="220">
        <f t="shared" si="3"/>
        <v>-85.8787878787879</v>
      </c>
    </row>
    <row r="28" ht="19.5" customHeight="1" spans="1:9">
      <c r="A28" s="208" t="s">
        <v>55</v>
      </c>
      <c r="B28" s="198">
        <v>400</v>
      </c>
      <c r="C28" s="198">
        <v>500</v>
      </c>
      <c r="D28" s="198">
        <v>600</v>
      </c>
      <c r="E28" s="199">
        <f t="shared" si="4"/>
        <v>20</v>
      </c>
      <c r="F28" s="195"/>
      <c r="G28" s="200"/>
      <c r="H28" s="200"/>
      <c r="I28" s="221"/>
    </row>
    <row r="29" ht="19.5" customHeight="1" spans="1:9">
      <c r="A29" s="208" t="s">
        <v>56</v>
      </c>
      <c r="B29" s="198">
        <v>0</v>
      </c>
      <c r="C29" s="198">
        <v>60</v>
      </c>
      <c r="D29" s="198">
        <v>100</v>
      </c>
      <c r="E29" s="199">
        <f t="shared" si="4"/>
        <v>66</v>
      </c>
      <c r="F29" s="195"/>
      <c r="G29" s="200"/>
      <c r="H29" s="200"/>
      <c r="I29" s="221"/>
    </row>
    <row r="30" ht="19.5" customHeight="1" spans="1:9">
      <c r="A30" s="197" t="s">
        <v>57</v>
      </c>
      <c r="B30" s="198">
        <v>5000</v>
      </c>
      <c r="C30" s="198">
        <v>3600</v>
      </c>
      <c r="D30" s="198">
        <v>4000</v>
      </c>
      <c r="E30" s="199">
        <f t="shared" si="0"/>
        <v>11</v>
      </c>
      <c r="F30" s="195"/>
      <c r="G30" s="200"/>
      <c r="H30" s="200"/>
      <c r="I30" s="221"/>
    </row>
    <row r="31" ht="19.5" customHeight="1" spans="1:9">
      <c r="A31" s="197" t="s">
        <v>58</v>
      </c>
      <c r="B31" s="198">
        <v>2800</v>
      </c>
      <c r="C31" s="198">
        <v>1500</v>
      </c>
      <c r="D31" s="198">
        <v>2000</v>
      </c>
      <c r="E31" s="199">
        <f t="shared" si="0"/>
        <v>33</v>
      </c>
      <c r="F31" s="209"/>
      <c r="G31" s="202"/>
      <c r="H31" s="202"/>
      <c r="I31" s="222"/>
    </row>
    <row r="32" ht="19.5" customHeight="1" spans="1:9">
      <c r="A32" s="197" t="s">
        <v>59</v>
      </c>
      <c r="B32" s="198">
        <v>800</v>
      </c>
      <c r="C32" s="198">
        <v>0</v>
      </c>
      <c r="D32" s="198">
        <v>0</v>
      </c>
      <c r="E32" s="199"/>
      <c r="F32" s="209"/>
      <c r="G32" s="202"/>
      <c r="H32" s="202"/>
      <c r="I32" s="202"/>
    </row>
    <row r="33" ht="19.5" customHeight="1" spans="1:9">
      <c r="A33" s="197" t="s">
        <v>60</v>
      </c>
      <c r="B33" s="198">
        <v>4600</v>
      </c>
      <c r="C33" s="198">
        <v>13000</v>
      </c>
      <c r="D33" s="198">
        <v>10300</v>
      </c>
      <c r="E33" s="199">
        <f t="shared" si="0"/>
        <v>-21</v>
      </c>
      <c r="F33" s="209"/>
      <c r="G33" s="202"/>
      <c r="H33" s="202"/>
      <c r="I33" s="202"/>
    </row>
    <row r="34" ht="19.5" customHeight="1" spans="1:9">
      <c r="A34" s="197" t="s">
        <v>61</v>
      </c>
      <c r="B34" s="198">
        <v>0</v>
      </c>
      <c r="C34" s="198">
        <v>200</v>
      </c>
      <c r="D34" s="198">
        <v>500</v>
      </c>
      <c r="E34" s="199">
        <f t="shared" si="0"/>
        <v>150</v>
      </c>
      <c r="F34" s="209"/>
      <c r="G34" s="202"/>
      <c r="H34" s="202"/>
      <c r="I34" s="202"/>
    </row>
    <row r="35" ht="19.5" customHeight="1" spans="1:9">
      <c r="A35" s="197" t="s">
        <v>62</v>
      </c>
      <c r="B35" s="198">
        <v>1700</v>
      </c>
      <c r="C35" s="198">
        <v>650</v>
      </c>
      <c r="D35" s="198">
        <v>700</v>
      </c>
      <c r="E35" s="199">
        <f t="shared" si="0"/>
        <v>7</v>
      </c>
      <c r="F35" s="209"/>
      <c r="G35" s="202"/>
      <c r="H35" s="202"/>
      <c r="I35" s="202"/>
    </row>
    <row r="36" ht="19.5" customHeight="1" spans="1:9">
      <c r="A36" s="197" t="s">
        <v>63</v>
      </c>
      <c r="B36" s="198">
        <v>300</v>
      </c>
      <c r="C36" s="198">
        <v>1900</v>
      </c>
      <c r="D36" s="198"/>
      <c r="E36" s="199">
        <f t="shared" si="0"/>
        <v>-100</v>
      </c>
      <c r="F36" s="210"/>
      <c r="G36" s="200"/>
      <c r="H36" s="200"/>
      <c r="I36" s="218"/>
    </row>
    <row r="37" ht="19.5" customHeight="1" spans="1:9">
      <c r="A37" s="211" t="s">
        <v>64</v>
      </c>
      <c r="B37" s="207">
        <f>SUM(B5,B21)</f>
        <v>81000</v>
      </c>
      <c r="C37" s="207">
        <f>SUM(C5,C21)</f>
        <v>81000</v>
      </c>
      <c r="D37" s="207">
        <f>SUM(D5,D21)</f>
        <v>87500</v>
      </c>
      <c r="E37" s="205">
        <f t="shared" si="0"/>
        <v>8</v>
      </c>
      <c r="F37" s="212" t="s">
        <v>65</v>
      </c>
      <c r="G37" s="213">
        <f>SUM(G5:G29)</f>
        <v>135376</v>
      </c>
      <c r="H37" s="213">
        <f>SUM(H5:H29)</f>
        <v>176802</v>
      </c>
      <c r="I37" s="223">
        <f t="shared" ref="I37:I40" si="5">(H37/G37-1)*100</f>
        <v>30.600697317102</v>
      </c>
    </row>
    <row r="38" ht="19.5" customHeight="1" spans="1:9">
      <c r="A38" s="214" t="s">
        <v>66</v>
      </c>
      <c r="B38" s="213">
        <f>SUM(B39)</f>
        <v>56376</v>
      </c>
      <c r="C38" s="213">
        <f t="shared" ref="C38:D38" si="6">SUM(C39)</f>
        <v>56376</v>
      </c>
      <c r="D38" s="213">
        <f t="shared" si="6"/>
        <v>91302</v>
      </c>
      <c r="E38" s="205">
        <f t="shared" si="0"/>
        <v>61</v>
      </c>
      <c r="F38" s="215" t="s">
        <v>67</v>
      </c>
      <c r="G38" s="213">
        <f>SUM(G39)</f>
        <v>2000</v>
      </c>
      <c r="H38" s="213">
        <f>SUM(H39)</f>
        <v>2000</v>
      </c>
      <c r="I38" s="223">
        <f t="shared" si="5"/>
        <v>0</v>
      </c>
    </row>
    <row r="39" ht="19.5" customHeight="1" spans="1:9">
      <c r="A39" s="216" t="s">
        <v>68</v>
      </c>
      <c r="B39" s="200">
        <f>SUM(B40:B42)</f>
        <v>56376</v>
      </c>
      <c r="C39" s="200">
        <f>SUM(C40:C42)</f>
        <v>56376</v>
      </c>
      <c r="D39" s="200">
        <f>SUM(D40:D42)</f>
        <v>91302</v>
      </c>
      <c r="E39" s="199">
        <f t="shared" si="0"/>
        <v>61</v>
      </c>
      <c r="F39" s="217" t="s">
        <v>69</v>
      </c>
      <c r="G39" s="200">
        <v>2000</v>
      </c>
      <c r="H39" s="200">
        <f>H40</f>
        <v>2000</v>
      </c>
      <c r="I39" s="218">
        <f t="shared" si="5"/>
        <v>0</v>
      </c>
    </row>
    <row r="40" ht="19.5" customHeight="1" spans="1:9">
      <c r="A40" s="216" t="s">
        <v>70</v>
      </c>
      <c r="B40" s="200"/>
      <c r="C40" s="200"/>
      <c r="D40" s="218">
        <v>-721</v>
      </c>
      <c r="E40" s="199"/>
      <c r="F40" s="219" t="s">
        <v>71</v>
      </c>
      <c r="G40" s="200">
        <v>2000</v>
      </c>
      <c r="H40" s="200">
        <v>2000</v>
      </c>
      <c r="I40" s="218">
        <f t="shared" si="5"/>
        <v>0</v>
      </c>
    </row>
    <row r="41" ht="19.5" customHeight="1" spans="1:9">
      <c r="A41" s="216" t="s">
        <v>72</v>
      </c>
      <c r="B41" s="200">
        <v>56376</v>
      </c>
      <c r="C41" s="200">
        <v>56376</v>
      </c>
      <c r="D41" s="200">
        <v>78421</v>
      </c>
      <c r="E41" s="199">
        <f t="shared" si="0"/>
        <v>39</v>
      </c>
      <c r="F41" s="219"/>
      <c r="G41" s="200"/>
      <c r="H41" s="200"/>
      <c r="I41" s="218"/>
    </row>
    <row r="42" ht="19.5" customHeight="1" spans="1:9">
      <c r="A42" s="216" t="s">
        <v>73</v>
      </c>
      <c r="B42" s="200"/>
      <c r="C42" s="200"/>
      <c r="D42" s="200">
        <v>13602</v>
      </c>
      <c r="E42" s="199"/>
      <c r="F42" s="219"/>
      <c r="G42" s="200"/>
      <c r="H42" s="200"/>
      <c r="I42" s="218"/>
    </row>
    <row r="43" ht="19.5" customHeight="1" spans="1:9">
      <c r="A43" s="211" t="s">
        <v>74</v>
      </c>
      <c r="B43" s="213">
        <f>SUM(B37:B38)</f>
        <v>137376</v>
      </c>
      <c r="C43" s="213">
        <f>SUM(C37:C38)</f>
        <v>137376</v>
      </c>
      <c r="D43" s="213">
        <f>SUM(D37:D38)</f>
        <v>178802</v>
      </c>
      <c r="E43" s="205">
        <f t="shared" si="0"/>
        <v>30</v>
      </c>
      <c r="F43" s="193" t="s">
        <v>75</v>
      </c>
      <c r="G43" s="213">
        <f>G37+G38</f>
        <v>137376</v>
      </c>
      <c r="H43" s="213">
        <f>H37+H38</f>
        <v>178802</v>
      </c>
      <c r="I43" s="223">
        <f>(H43/G43-1)*100</f>
        <v>30.1551945026788</v>
      </c>
    </row>
    <row r="44" ht="21" customHeight="1"/>
    <row r="45" ht="21" customHeight="1"/>
    <row r="46" ht="21" customHeight="1"/>
    <row r="47" ht="21" customHeight="1"/>
    <row r="48" ht="21" customHeight="1"/>
    <row r="49" ht="21" customHeight="1"/>
  </sheetData>
  <mergeCells count="2">
    <mergeCell ref="A2:I2"/>
    <mergeCell ref="H3:I3"/>
  </mergeCells>
  <printOptions horizontalCentered="1"/>
  <pageMargins left="0.786805555555556" right="0.786805555555556" top="0.984027777777778" bottom="0.786805555555556" header="0.313888888888889" footer="0.313888888888889"/>
  <pageSetup paperSize="9" scale="95" orientation="landscape"/>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5"/>
  <sheetViews>
    <sheetView showGridLines="0" showZeros="0" workbookViewId="0">
      <selection activeCell="F4" sqref="F4"/>
    </sheetView>
  </sheetViews>
  <sheetFormatPr defaultColWidth="13.537037037037" defaultRowHeight="17" customHeight="1" outlineLevelCol="4"/>
  <cols>
    <col min="1" max="1" width="10.6666666666667" style="67" customWidth="1"/>
    <col min="2" max="2" width="41.3611111111111" style="67" customWidth="1"/>
    <col min="3" max="4" width="14.8888888888889" style="67" customWidth="1"/>
    <col min="5" max="5" width="13.537037037037" style="68" customWidth="1"/>
    <col min="6" max="249" width="13.537037037037" style="67" customWidth="1"/>
    <col min="250" max="16380" width="13.537037037037" style="69"/>
  </cols>
  <sheetData>
    <row r="1" ht="34" customHeight="1" spans="1:5">
      <c r="A1" s="70" t="s">
        <v>943</v>
      </c>
      <c r="B1" s="70"/>
      <c r="C1" s="70"/>
      <c r="D1" s="70"/>
      <c r="E1" s="71"/>
    </row>
    <row r="2" ht="16.95" customHeight="1" spans="1:4">
      <c r="A2" s="72" t="s">
        <v>2</v>
      </c>
      <c r="B2" s="72"/>
      <c r="C2" s="72"/>
      <c r="D2" s="72"/>
    </row>
    <row r="3" ht="16.95" customHeight="1" spans="1:5">
      <c r="A3" s="73" t="s">
        <v>886</v>
      </c>
      <c r="B3" s="73" t="s">
        <v>887</v>
      </c>
      <c r="C3" s="74" t="s">
        <v>888</v>
      </c>
      <c r="D3" s="74" t="s">
        <v>889</v>
      </c>
      <c r="E3" s="73" t="s">
        <v>890</v>
      </c>
    </row>
    <row r="4" ht="16.95" customHeight="1" spans="1:5">
      <c r="A4" s="75"/>
      <c r="B4" s="73" t="s">
        <v>944</v>
      </c>
      <c r="C4" s="76">
        <v>60</v>
      </c>
      <c r="D4" s="77">
        <f>D5+D8</f>
        <v>60</v>
      </c>
      <c r="E4" s="78" t="s">
        <v>892</v>
      </c>
    </row>
    <row r="5" ht="16.95" customHeight="1" spans="1:5">
      <c r="A5" s="75">
        <v>208</v>
      </c>
      <c r="B5" s="79" t="s">
        <v>320</v>
      </c>
      <c r="C5" s="76"/>
      <c r="D5" s="77">
        <f>D6</f>
        <v>0</v>
      </c>
      <c r="E5" s="80"/>
    </row>
    <row r="6" ht="16.95" customHeight="1" spans="1:5">
      <c r="A6" s="75">
        <v>20804</v>
      </c>
      <c r="B6" s="79" t="s">
        <v>945</v>
      </c>
      <c r="C6" s="76"/>
      <c r="D6" s="77">
        <f>D7</f>
        <v>0</v>
      </c>
      <c r="E6" s="80"/>
    </row>
    <row r="7" ht="16.95" customHeight="1" spans="1:5">
      <c r="A7" s="75">
        <v>2080451</v>
      </c>
      <c r="B7" s="81" t="s">
        <v>946</v>
      </c>
      <c r="C7" s="76"/>
      <c r="D7" s="77">
        <v>0</v>
      </c>
      <c r="E7" s="80"/>
    </row>
    <row r="8" ht="16.95" customHeight="1" spans="1:5">
      <c r="A8" s="75">
        <v>223</v>
      </c>
      <c r="B8" s="79" t="s">
        <v>944</v>
      </c>
      <c r="C8" s="76">
        <v>60</v>
      </c>
      <c r="D8" s="77">
        <f>D9+D19+D28+D30+D34</f>
        <v>60</v>
      </c>
      <c r="E8" s="80" t="s">
        <v>892</v>
      </c>
    </row>
    <row r="9" ht="16.95" customHeight="1" spans="1:5">
      <c r="A9" s="75">
        <v>22301</v>
      </c>
      <c r="B9" s="79" t="s">
        <v>947</v>
      </c>
      <c r="C9" s="76"/>
      <c r="D9" s="77">
        <f>SUM(D10:D18)</f>
        <v>0</v>
      </c>
      <c r="E9" s="80"/>
    </row>
    <row r="10" ht="16.95" customHeight="1" spans="1:5">
      <c r="A10" s="75">
        <v>2230101</v>
      </c>
      <c r="B10" s="81" t="s">
        <v>948</v>
      </c>
      <c r="C10" s="76"/>
      <c r="D10" s="77">
        <v>0</v>
      </c>
      <c r="E10" s="80"/>
    </row>
    <row r="11" ht="16.95" customHeight="1" spans="1:5">
      <c r="A11" s="75">
        <v>2230102</v>
      </c>
      <c r="B11" s="81" t="s">
        <v>949</v>
      </c>
      <c r="C11" s="76"/>
      <c r="D11" s="77">
        <v>0</v>
      </c>
      <c r="E11" s="80"/>
    </row>
    <row r="12" ht="16.95" customHeight="1" spans="1:5">
      <c r="A12" s="75">
        <v>2230103</v>
      </c>
      <c r="B12" s="81" t="s">
        <v>950</v>
      </c>
      <c r="C12" s="76"/>
      <c r="D12" s="77">
        <v>0</v>
      </c>
      <c r="E12" s="80"/>
    </row>
    <row r="13" ht="16.95" customHeight="1" spans="1:5">
      <c r="A13" s="75">
        <v>2230104</v>
      </c>
      <c r="B13" s="81" t="s">
        <v>951</v>
      </c>
      <c r="C13" s="76"/>
      <c r="D13" s="77">
        <v>0</v>
      </c>
      <c r="E13" s="80"/>
    </row>
    <row r="14" ht="16.95" customHeight="1" spans="1:5">
      <c r="A14" s="75">
        <v>2230105</v>
      </c>
      <c r="B14" s="81" t="s">
        <v>952</v>
      </c>
      <c r="C14" s="76"/>
      <c r="D14" s="77">
        <v>0</v>
      </c>
      <c r="E14" s="80"/>
    </row>
    <row r="15" ht="16.95" customHeight="1" spans="1:5">
      <c r="A15" s="75">
        <v>2230106</v>
      </c>
      <c r="B15" s="81" t="s">
        <v>953</v>
      </c>
      <c r="C15" s="76"/>
      <c r="D15" s="77">
        <v>0</v>
      </c>
      <c r="E15" s="80"/>
    </row>
    <row r="16" ht="16.95" customHeight="1" spans="1:5">
      <c r="A16" s="75">
        <v>2230107</v>
      </c>
      <c r="B16" s="81" t="s">
        <v>954</v>
      </c>
      <c r="C16" s="76"/>
      <c r="D16" s="77">
        <v>0</v>
      </c>
      <c r="E16" s="80"/>
    </row>
    <row r="17" ht="16.95" customHeight="1" spans="1:5">
      <c r="A17" s="75">
        <v>2230108</v>
      </c>
      <c r="B17" s="81" t="s">
        <v>955</v>
      </c>
      <c r="C17" s="76"/>
      <c r="D17" s="77">
        <v>0</v>
      </c>
      <c r="E17" s="80"/>
    </row>
    <row r="18" ht="16.95" customHeight="1" spans="1:5">
      <c r="A18" s="75">
        <v>2230199</v>
      </c>
      <c r="B18" s="81" t="s">
        <v>956</v>
      </c>
      <c r="C18" s="76"/>
      <c r="D18" s="77">
        <v>0</v>
      </c>
      <c r="E18" s="80"/>
    </row>
    <row r="19" ht="16.95" customHeight="1" spans="1:5">
      <c r="A19" s="75">
        <v>22302</v>
      </c>
      <c r="B19" s="79" t="s">
        <v>957</v>
      </c>
      <c r="C19" s="76"/>
      <c r="D19" s="77">
        <f>SUM(D20:D27)</f>
        <v>0</v>
      </c>
      <c r="E19" s="80"/>
    </row>
    <row r="20" ht="16.95" customHeight="1" spans="1:5">
      <c r="A20" s="75">
        <v>2230201</v>
      </c>
      <c r="B20" s="81" t="s">
        <v>958</v>
      </c>
      <c r="C20" s="76"/>
      <c r="D20" s="77">
        <v>0</v>
      </c>
      <c r="E20" s="80"/>
    </row>
    <row r="21" ht="16.95" customHeight="1" spans="1:5">
      <c r="A21" s="75">
        <v>2230202</v>
      </c>
      <c r="B21" s="81" t="s">
        <v>959</v>
      </c>
      <c r="C21" s="76"/>
      <c r="D21" s="77">
        <v>0</v>
      </c>
      <c r="E21" s="80"/>
    </row>
    <row r="22" ht="16.95" customHeight="1" spans="1:5">
      <c r="A22" s="75">
        <v>2230203</v>
      </c>
      <c r="B22" s="81" t="s">
        <v>960</v>
      </c>
      <c r="C22" s="76"/>
      <c r="D22" s="77">
        <v>0</v>
      </c>
      <c r="E22" s="80"/>
    </row>
    <row r="23" ht="16.95" customHeight="1" spans="1:5">
      <c r="A23" s="75">
        <v>2230204</v>
      </c>
      <c r="B23" s="81" t="s">
        <v>961</v>
      </c>
      <c r="C23" s="76"/>
      <c r="D23" s="77">
        <v>0</v>
      </c>
      <c r="E23" s="80"/>
    </row>
    <row r="24" ht="16.95" customHeight="1" spans="1:5">
      <c r="A24" s="75">
        <v>2230205</v>
      </c>
      <c r="B24" s="81" t="s">
        <v>962</v>
      </c>
      <c r="C24" s="76"/>
      <c r="D24" s="77">
        <v>0</v>
      </c>
      <c r="E24" s="80"/>
    </row>
    <row r="25" ht="16.95" customHeight="1" spans="1:5">
      <c r="A25" s="75">
        <v>2230206</v>
      </c>
      <c r="B25" s="81" t="s">
        <v>963</v>
      </c>
      <c r="C25" s="76"/>
      <c r="D25" s="77">
        <v>0</v>
      </c>
      <c r="E25" s="80"/>
    </row>
    <row r="26" ht="16.95" customHeight="1" spans="1:5">
      <c r="A26" s="75">
        <v>2230207</v>
      </c>
      <c r="B26" s="81" t="s">
        <v>964</v>
      </c>
      <c r="C26" s="76"/>
      <c r="D26" s="77">
        <v>0</v>
      </c>
      <c r="E26" s="80"/>
    </row>
    <row r="27" ht="16.95" customHeight="1" spans="1:5">
      <c r="A27" s="75">
        <v>2230299</v>
      </c>
      <c r="B27" s="81" t="s">
        <v>965</v>
      </c>
      <c r="C27" s="76"/>
      <c r="D27" s="77">
        <v>0</v>
      </c>
      <c r="E27" s="80"/>
    </row>
    <row r="28" ht="16.95" customHeight="1" spans="1:5">
      <c r="A28" s="75">
        <v>22303</v>
      </c>
      <c r="B28" s="79" t="s">
        <v>966</v>
      </c>
      <c r="C28" s="76"/>
      <c r="D28" s="77">
        <f>D29</f>
        <v>0</v>
      </c>
      <c r="E28" s="80"/>
    </row>
    <row r="29" ht="16.95" customHeight="1" spans="1:5">
      <c r="A29" s="75">
        <v>2230301</v>
      </c>
      <c r="B29" s="81" t="s">
        <v>967</v>
      </c>
      <c r="C29" s="76"/>
      <c r="D29" s="77">
        <v>0</v>
      </c>
      <c r="E29" s="80"/>
    </row>
    <row r="30" ht="16.95" customHeight="1" spans="1:5">
      <c r="A30" s="75">
        <v>22304</v>
      </c>
      <c r="B30" s="79" t="s">
        <v>968</v>
      </c>
      <c r="C30" s="76"/>
      <c r="D30" s="77">
        <f>D31+D32+D33</f>
        <v>0</v>
      </c>
      <c r="E30" s="80"/>
    </row>
    <row r="31" ht="16.95" customHeight="1" spans="1:5">
      <c r="A31" s="75">
        <v>2230401</v>
      </c>
      <c r="B31" s="81" t="s">
        <v>969</v>
      </c>
      <c r="C31" s="76"/>
      <c r="D31" s="77">
        <v>0</v>
      </c>
      <c r="E31" s="80"/>
    </row>
    <row r="32" ht="16.95" customHeight="1" spans="1:5">
      <c r="A32" s="75">
        <v>2230402</v>
      </c>
      <c r="B32" s="81" t="s">
        <v>970</v>
      </c>
      <c r="C32" s="76"/>
      <c r="D32" s="77">
        <v>0</v>
      </c>
      <c r="E32" s="80"/>
    </row>
    <row r="33" ht="16.95" customHeight="1" spans="1:5">
      <c r="A33" s="75">
        <v>2230499</v>
      </c>
      <c r="B33" s="81" t="s">
        <v>971</v>
      </c>
      <c r="C33" s="76"/>
      <c r="D33" s="77">
        <v>0</v>
      </c>
      <c r="E33" s="80"/>
    </row>
    <row r="34" ht="16.95" customHeight="1" spans="1:5">
      <c r="A34" s="75">
        <v>22399</v>
      </c>
      <c r="B34" s="79" t="s">
        <v>972</v>
      </c>
      <c r="C34" s="76">
        <v>60</v>
      </c>
      <c r="D34" s="77">
        <f>D35</f>
        <v>60</v>
      </c>
      <c r="E34" s="80" t="s">
        <v>892</v>
      </c>
    </row>
    <row r="35" ht="16.95" customHeight="1" spans="1:5">
      <c r="A35" s="75">
        <v>2239901</v>
      </c>
      <c r="B35" s="81" t="s">
        <v>973</v>
      </c>
      <c r="C35" s="76">
        <v>60</v>
      </c>
      <c r="D35" s="77">
        <v>60</v>
      </c>
      <c r="E35" s="80" t="s">
        <v>892</v>
      </c>
    </row>
  </sheetData>
  <mergeCells count="2">
    <mergeCell ref="A1:E1"/>
    <mergeCell ref="A2:D2"/>
  </mergeCells>
  <printOptions gridLines="1"/>
  <pageMargins left="0.354166666666667" right="0.432638888888889" top="1" bottom="1" header="0" footer="0"/>
  <pageSetup paperSize="9" orientation="portrait" horizontalDpi="600"/>
  <headerFooter alignWithMargins="0" scaleWithDoc="0">
    <oddHeader>&amp;C&amp;A</oddHeader>
    <oddFooter>&amp;CPage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9"/>
  <sheetViews>
    <sheetView workbookViewId="0">
      <selection activeCell="A9" sqref="A9:Q9"/>
    </sheetView>
  </sheetViews>
  <sheetFormatPr defaultColWidth="9" defaultRowHeight="13.2"/>
  <cols>
    <col min="1" max="1" width="6.25" style="58" customWidth="1"/>
    <col min="2" max="3" width="8.25" style="58" customWidth="1"/>
    <col min="4" max="4" width="6.87962962962963" style="58" customWidth="1"/>
    <col min="5" max="6" width="8.25" style="58" customWidth="1"/>
    <col min="7" max="7" width="7.75" style="58" customWidth="1"/>
    <col min="8" max="9" width="8.25" style="58" customWidth="1"/>
    <col min="10" max="10" width="6.5" style="58" customWidth="1"/>
    <col min="11" max="11" width="8.25" style="58" customWidth="1"/>
    <col min="12" max="12" width="6.75" style="58" customWidth="1"/>
    <col min="13" max="14" width="8.25" style="58" customWidth="1"/>
    <col min="15" max="15" width="6.5" style="58" customWidth="1"/>
    <col min="16" max="17" width="8.25" style="58" customWidth="1"/>
    <col min="18" max="18" width="8" style="58" customWidth="1"/>
    <col min="19" max="249" width="9" style="58"/>
    <col min="250" max="250" width="20.75" style="58" customWidth="1"/>
    <col min="251" max="251" width="8.37962962962963" style="58" customWidth="1"/>
    <col min="252" max="252" width="16.75" style="58" customWidth="1"/>
    <col min="253" max="253" width="8.5" style="58" customWidth="1"/>
    <col min="254" max="254" width="18" style="58" customWidth="1"/>
    <col min="255" max="255" width="9.25" style="58" customWidth="1"/>
    <col min="256" max="256" width="20.1296296296296" style="58" customWidth="1"/>
    <col min="257" max="257" width="8" style="58" customWidth="1"/>
    <col min="258" max="258" width="7.75" style="58" customWidth="1"/>
    <col min="259" max="259" width="8.75" style="58" customWidth="1"/>
    <col min="260" max="260" width="8" style="58" customWidth="1"/>
    <col min="261" max="261" width="7.62962962962963" style="58" customWidth="1"/>
    <col min="262" max="262" width="8.87962962962963" style="58" customWidth="1"/>
    <col min="263" max="263" width="8" style="58" customWidth="1"/>
    <col min="264" max="264" width="9" style="58" customWidth="1"/>
    <col min="265" max="265" width="9.87962962962963" style="58" customWidth="1"/>
    <col min="266" max="266" width="8" style="58" customWidth="1"/>
    <col min="267" max="267" width="11.75" style="58" customWidth="1"/>
    <col min="268" max="268" width="8" style="58" customWidth="1"/>
    <col min="269" max="269" width="10.25" style="58" customWidth="1"/>
    <col min="270" max="270" width="10.8796296296296" style="58" customWidth="1"/>
    <col min="271" max="271" width="8" style="58" customWidth="1"/>
    <col min="272" max="272" width="10.3796296296296" style="58" customWidth="1"/>
    <col min="273" max="273" width="10.5" style="58" customWidth="1"/>
    <col min="274" max="274" width="8" style="58" customWidth="1"/>
    <col min="275" max="505" width="9" style="58"/>
    <col min="506" max="506" width="20.75" style="58" customWidth="1"/>
    <col min="507" max="507" width="8.37962962962963" style="58" customWidth="1"/>
    <col min="508" max="508" width="16.75" style="58" customWidth="1"/>
    <col min="509" max="509" width="8.5" style="58" customWidth="1"/>
    <col min="510" max="510" width="18" style="58" customWidth="1"/>
    <col min="511" max="511" width="9.25" style="58" customWidth="1"/>
    <col min="512" max="512" width="20.1296296296296" style="58" customWidth="1"/>
    <col min="513" max="513" width="8" style="58" customWidth="1"/>
    <col min="514" max="514" width="7.75" style="58" customWidth="1"/>
    <col min="515" max="515" width="8.75" style="58" customWidth="1"/>
    <col min="516" max="516" width="8" style="58" customWidth="1"/>
    <col min="517" max="517" width="7.62962962962963" style="58" customWidth="1"/>
    <col min="518" max="518" width="8.87962962962963" style="58" customWidth="1"/>
    <col min="519" max="519" width="8" style="58" customWidth="1"/>
    <col min="520" max="520" width="9" style="58" customWidth="1"/>
    <col min="521" max="521" width="9.87962962962963" style="58" customWidth="1"/>
    <col min="522" max="522" width="8" style="58" customWidth="1"/>
    <col min="523" max="523" width="11.75" style="58" customWidth="1"/>
    <col min="524" max="524" width="8" style="58" customWidth="1"/>
    <col min="525" max="525" width="10.25" style="58" customWidth="1"/>
    <col min="526" max="526" width="10.8796296296296" style="58" customWidth="1"/>
    <col min="527" max="527" width="8" style="58" customWidth="1"/>
    <col min="528" max="528" width="10.3796296296296" style="58" customWidth="1"/>
    <col min="529" max="529" width="10.5" style="58" customWidth="1"/>
    <col min="530" max="530" width="8" style="58" customWidth="1"/>
    <col min="531" max="761" width="9" style="58"/>
    <col min="762" max="762" width="20.75" style="58" customWidth="1"/>
    <col min="763" max="763" width="8.37962962962963" style="58" customWidth="1"/>
    <col min="764" max="764" width="16.75" style="58" customWidth="1"/>
    <col min="765" max="765" width="8.5" style="58" customWidth="1"/>
    <col min="766" max="766" width="18" style="58" customWidth="1"/>
    <col min="767" max="767" width="9.25" style="58" customWidth="1"/>
    <col min="768" max="768" width="20.1296296296296" style="58" customWidth="1"/>
    <col min="769" max="769" width="8" style="58" customWidth="1"/>
    <col min="770" max="770" width="7.75" style="58" customWidth="1"/>
    <col min="771" max="771" width="8.75" style="58" customWidth="1"/>
    <col min="772" max="772" width="8" style="58" customWidth="1"/>
    <col min="773" max="773" width="7.62962962962963" style="58" customWidth="1"/>
    <col min="774" max="774" width="8.87962962962963" style="58" customWidth="1"/>
    <col min="775" max="775" width="8" style="58" customWidth="1"/>
    <col min="776" max="776" width="9" style="58" customWidth="1"/>
    <col min="777" max="777" width="9.87962962962963" style="58" customWidth="1"/>
    <col min="778" max="778" width="8" style="58" customWidth="1"/>
    <col min="779" max="779" width="11.75" style="58" customWidth="1"/>
    <col min="780" max="780" width="8" style="58" customWidth="1"/>
    <col min="781" max="781" width="10.25" style="58" customWidth="1"/>
    <col min="782" max="782" width="10.8796296296296" style="58" customWidth="1"/>
    <col min="783" max="783" width="8" style="58" customWidth="1"/>
    <col min="784" max="784" width="10.3796296296296" style="58" customWidth="1"/>
    <col min="785" max="785" width="10.5" style="58" customWidth="1"/>
    <col min="786" max="786" width="8" style="58" customWidth="1"/>
    <col min="787" max="1017" width="9" style="58"/>
    <col min="1018" max="1018" width="20.75" style="58" customWidth="1"/>
    <col min="1019" max="1019" width="8.37962962962963" style="58" customWidth="1"/>
    <col min="1020" max="1020" width="16.75" style="58" customWidth="1"/>
    <col min="1021" max="1021" width="8.5" style="58" customWidth="1"/>
    <col min="1022" max="1022" width="18" style="58" customWidth="1"/>
    <col min="1023" max="1023" width="9.25" style="58" customWidth="1"/>
    <col min="1024" max="1024" width="20.1296296296296" style="58" customWidth="1"/>
    <col min="1025" max="1025" width="8" style="58" customWidth="1"/>
    <col min="1026" max="1026" width="7.75" style="58" customWidth="1"/>
    <col min="1027" max="1027" width="8.75" style="58" customWidth="1"/>
    <col min="1028" max="1028" width="8" style="58" customWidth="1"/>
    <col min="1029" max="1029" width="7.62962962962963" style="58" customWidth="1"/>
    <col min="1030" max="1030" width="8.87962962962963" style="58" customWidth="1"/>
    <col min="1031" max="1031" width="8" style="58" customWidth="1"/>
    <col min="1032" max="1032" width="9" style="58" customWidth="1"/>
    <col min="1033" max="1033" width="9.87962962962963" style="58" customWidth="1"/>
    <col min="1034" max="1034" width="8" style="58" customWidth="1"/>
    <col min="1035" max="1035" width="11.75" style="58" customWidth="1"/>
    <col min="1036" max="1036" width="8" style="58" customWidth="1"/>
    <col min="1037" max="1037" width="10.25" style="58" customWidth="1"/>
    <col min="1038" max="1038" width="10.8796296296296" style="58" customWidth="1"/>
    <col min="1039" max="1039" width="8" style="58" customWidth="1"/>
    <col min="1040" max="1040" width="10.3796296296296" style="58" customWidth="1"/>
    <col min="1041" max="1041" width="10.5" style="58" customWidth="1"/>
    <col min="1042" max="1042" width="8" style="58" customWidth="1"/>
    <col min="1043" max="1273" width="9" style="58"/>
    <col min="1274" max="1274" width="20.75" style="58" customWidth="1"/>
    <col min="1275" max="1275" width="8.37962962962963" style="58" customWidth="1"/>
    <col min="1276" max="1276" width="16.75" style="58" customWidth="1"/>
    <col min="1277" max="1277" width="8.5" style="58" customWidth="1"/>
    <col min="1278" max="1278" width="18" style="58" customWidth="1"/>
    <col min="1279" max="1279" width="9.25" style="58" customWidth="1"/>
    <col min="1280" max="1280" width="20.1296296296296" style="58" customWidth="1"/>
    <col min="1281" max="1281" width="8" style="58" customWidth="1"/>
    <col min="1282" max="1282" width="7.75" style="58" customWidth="1"/>
    <col min="1283" max="1283" width="8.75" style="58" customWidth="1"/>
    <col min="1284" max="1284" width="8" style="58" customWidth="1"/>
    <col min="1285" max="1285" width="7.62962962962963" style="58" customWidth="1"/>
    <col min="1286" max="1286" width="8.87962962962963" style="58" customWidth="1"/>
    <col min="1287" max="1287" width="8" style="58" customWidth="1"/>
    <col min="1288" max="1288" width="9" style="58" customWidth="1"/>
    <col min="1289" max="1289" width="9.87962962962963" style="58" customWidth="1"/>
    <col min="1290" max="1290" width="8" style="58" customWidth="1"/>
    <col min="1291" max="1291" width="11.75" style="58" customWidth="1"/>
    <col min="1292" max="1292" width="8" style="58" customWidth="1"/>
    <col min="1293" max="1293" width="10.25" style="58" customWidth="1"/>
    <col min="1294" max="1294" width="10.8796296296296" style="58" customWidth="1"/>
    <col min="1295" max="1295" width="8" style="58" customWidth="1"/>
    <col min="1296" max="1296" width="10.3796296296296" style="58" customWidth="1"/>
    <col min="1297" max="1297" width="10.5" style="58" customWidth="1"/>
    <col min="1298" max="1298" width="8" style="58" customWidth="1"/>
    <col min="1299" max="1529" width="9" style="58"/>
    <col min="1530" max="1530" width="20.75" style="58" customWidth="1"/>
    <col min="1531" max="1531" width="8.37962962962963" style="58" customWidth="1"/>
    <col min="1532" max="1532" width="16.75" style="58" customWidth="1"/>
    <col min="1533" max="1533" width="8.5" style="58" customWidth="1"/>
    <col min="1534" max="1534" width="18" style="58" customWidth="1"/>
    <col min="1535" max="1535" width="9.25" style="58" customWidth="1"/>
    <col min="1536" max="1536" width="20.1296296296296" style="58" customWidth="1"/>
    <col min="1537" max="1537" width="8" style="58" customWidth="1"/>
    <col min="1538" max="1538" width="7.75" style="58" customWidth="1"/>
    <col min="1539" max="1539" width="8.75" style="58" customWidth="1"/>
    <col min="1540" max="1540" width="8" style="58" customWidth="1"/>
    <col min="1541" max="1541" width="7.62962962962963" style="58" customWidth="1"/>
    <col min="1542" max="1542" width="8.87962962962963" style="58" customWidth="1"/>
    <col min="1543" max="1543" width="8" style="58" customWidth="1"/>
    <col min="1544" max="1544" width="9" style="58" customWidth="1"/>
    <col min="1545" max="1545" width="9.87962962962963" style="58" customWidth="1"/>
    <col min="1546" max="1546" width="8" style="58" customWidth="1"/>
    <col min="1547" max="1547" width="11.75" style="58" customWidth="1"/>
    <col min="1548" max="1548" width="8" style="58" customWidth="1"/>
    <col min="1549" max="1549" width="10.25" style="58" customWidth="1"/>
    <col min="1550" max="1550" width="10.8796296296296" style="58" customWidth="1"/>
    <col min="1551" max="1551" width="8" style="58" customWidth="1"/>
    <col min="1552" max="1552" width="10.3796296296296" style="58" customWidth="1"/>
    <col min="1553" max="1553" width="10.5" style="58" customWidth="1"/>
    <col min="1554" max="1554" width="8" style="58" customWidth="1"/>
    <col min="1555" max="1785" width="9" style="58"/>
    <col min="1786" max="1786" width="20.75" style="58" customWidth="1"/>
    <col min="1787" max="1787" width="8.37962962962963" style="58" customWidth="1"/>
    <col min="1788" max="1788" width="16.75" style="58" customWidth="1"/>
    <col min="1789" max="1789" width="8.5" style="58" customWidth="1"/>
    <col min="1790" max="1790" width="18" style="58" customWidth="1"/>
    <col min="1791" max="1791" width="9.25" style="58" customWidth="1"/>
    <col min="1792" max="1792" width="20.1296296296296" style="58" customWidth="1"/>
    <col min="1793" max="1793" width="8" style="58" customWidth="1"/>
    <col min="1794" max="1794" width="7.75" style="58" customWidth="1"/>
    <col min="1795" max="1795" width="8.75" style="58" customWidth="1"/>
    <col min="1796" max="1796" width="8" style="58" customWidth="1"/>
    <col min="1797" max="1797" width="7.62962962962963" style="58" customWidth="1"/>
    <col min="1798" max="1798" width="8.87962962962963" style="58" customWidth="1"/>
    <col min="1799" max="1799" width="8" style="58" customWidth="1"/>
    <col min="1800" max="1800" width="9" style="58" customWidth="1"/>
    <col min="1801" max="1801" width="9.87962962962963" style="58" customWidth="1"/>
    <col min="1802" max="1802" width="8" style="58" customWidth="1"/>
    <col min="1803" max="1803" width="11.75" style="58" customWidth="1"/>
    <col min="1804" max="1804" width="8" style="58" customWidth="1"/>
    <col min="1805" max="1805" width="10.25" style="58" customWidth="1"/>
    <col min="1806" max="1806" width="10.8796296296296" style="58" customWidth="1"/>
    <col min="1807" max="1807" width="8" style="58" customWidth="1"/>
    <col min="1808" max="1808" width="10.3796296296296" style="58" customWidth="1"/>
    <col min="1809" max="1809" width="10.5" style="58" customWidth="1"/>
    <col min="1810" max="1810" width="8" style="58" customWidth="1"/>
    <col min="1811" max="2041" width="9" style="58"/>
    <col min="2042" max="2042" width="20.75" style="58" customWidth="1"/>
    <col min="2043" max="2043" width="8.37962962962963" style="58" customWidth="1"/>
    <col min="2044" max="2044" width="16.75" style="58" customWidth="1"/>
    <col min="2045" max="2045" width="8.5" style="58" customWidth="1"/>
    <col min="2046" max="2046" width="18" style="58" customWidth="1"/>
    <col min="2047" max="2047" width="9.25" style="58" customWidth="1"/>
    <col min="2048" max="2048" width="20.1296296296296" style="58" customWidth="1"/>
    <col min="2049" max="2049" width="8" style="58" customWidth="1"/>
    <col min="2050" max="2050" width="7.75" style="58" customWidth="1"/>
    <col min="2051" max="2051" width="8.75" style="58" customWidth="1"/>
    <col min="2052" max="2052" width="8" style="58" customWidth="1"/>
    <col min="2053" max="2053" width="7.62962962962963" style="58" customWidth="1"/>
    <col min="2054" max="2054" width="8.87962962962963" style="58" customWidth="1"/>
    <col min="2055" max="2055" width="8" style="58" customWidth="1"/>
    <col min="2056" max="2056" width="9" style="58" customWidth="1"/>
    <col min="2057" max="2057" width="9.87962962962963" style="58" customWidth="1"/>
    <col min="2058" max="2058" width="8" style="58" customWidth="1"/>
    <col min="2059" max="2059" width="11.75" style="58" customWidth="1"/>
    <col min="2060" max="2060" width="8" style="58" customWidth="1"/>
    <col min="2061" max="2061" width="10.25" style="58" customWidth="1"/>
    <col min="2062" max="2062" width="10.8796296296296" style="58" customWidth="1"/>
    <col min="2063" max="2063" width="8" style="58" customWidth="1"/>
    <col min="2064" max="2064" width="10.3796296296296" style="58" customWidth="1"/>
    <col min="2065" max="2065" width="10.5" style="58" customWidth="1"/>
    <col min="2066" max="2066" width="8" style="58" customWidth="1"/>
    <col min="2067" max="2297" width="9" style="58"/>
    <col min="2298" max="2298" width="20.75" style="58" customWidth="1"/>
    <col min="2299" max="2299" width="8.37962962962963" style="58" customWidth="1"/>
    <col min="2300" max="2300" width="16.75" style="58" customWidth="1"/>
    <col min="2301" max="2301" width="8.5" style="58" customWidth="1"/>
    <col min="2302" max="2302" width="18" style="58" customWidth="1"/>
    <col min="2303" max="2303" width="9.25" style="58" customWidth="1"/>
    <col min="2304" max="2304" width="20.1296296296296" style="58" customWidth="1"/>
    <col min="2305" max="2305" width="8" style="58" customWidth="1"/>
    <col min="2306" max="2306" width="7.75" style="58" customWidth="1"/>
    <col min="2307" max="2307" width="8.75" style="58" customWidth="1"/>
    <col min="2308" max="2308" width="8" style="58" customWidth="1"/>
    <col min="2309" max="2309" width="7.62962962962963" style="58" customWidth="1"/>
    <col min="2310" max="2310" width="8.87962962962963" style="58" customWidth="1"/>
    <col min="2311" max="2311" width="8" style="58" customWidth="1"/>
    <col min="2312" max="2312" width="9" style="58" customWidth="1"/>
    <col min="2313" max="2313" width="9.87962962962963" style="58" customWidth="1"/>
    <col min="2314" max="2314" width="8" style="58" customWidth="1"/>
    <col min="2315" max="2315" width="11.75" style="58" customWidth="1"/>
    <col min="2316" max="2316" width="8" style="58" customWidth="1"/>
    <col min="2317" max="2317" width="10.25" style="58" customWidth="1"/>
    <col min="2318" max="2318" width="10.8796296296296" style="58" customWidth="1"/>
    <col min="2319" max="2319" width="8" style="58" customWidth="1"/>
    <col min="2320" max="2320" width="10.3796296296296" style="58" customWidth="1"/>
    <col min="2321" max="2321" width="10.5" style="58" customWidth="1"/>
    <col min="2322" max="2322" width="8" style="58" customWidth="1"/>
    <col min="2323" max="2553" width="9" style="58"/>
    <col min="2554" max="2554" width="20.75" style="58" customWidth="1"/>
    <col min="2555" max="2555" width="8.37962962962963" style="58" customWidth="1"/>
    <col min="2556" max="2556" width="16.75" style="58" customWidth="1"/>
    <col min="2557" max="2557" width="8.5" style="58" customWidth="1"/>
    <col min="2558" max="2558" width="18" style="58" customWidth="1"/>
    <col min="2559" max="2559" width="9.25" style="58" customWidth="1"/>
    <col min="2560" max="2560" width="20.1296296296296" style="58" customWidth="1"/>
    <col min="2561" max="2561" width="8" style="58" customWidth="1"/>
    <col min="2562" max="2562" width="7.75" style="58" customWidth="1"/>
    <col min="2563" max="2563" width="8.75" style="58" customWidth="1"/>
    <col min="2564" max="2564" width="8" style="58" customWidth="1"/>
    <col min="2565" max="2565" width="7.62962962962963" style="58" customWidth="1"/>
    <col min="2566" max="2566" width="8.87962962962963" style="58" customWidth="1"/>
    <col min="2567" max="2567" width="8" style="58" customWidth="1"/>
    <col min="2568" max="2568" width="9" style="58" customWidth="1"/>
    <col min="2569" max="2569" width="9.87962962962963" style="58" customWidth="1"/>
    <col min="2570" max="2570" width="8" style="58" customWidth="1"/>
    <col min="2571" max="2571" width="11.75" style="58" customWidth="1"/>
    <col min="2572" max="2572" width="8" style="58" customWidth="1"/>
    <col min="2573" max="2573" width="10.25" style="58" customWidth="1"/>
    <col min="2574" max="2574" width="10.8796296296296" style="58" customWidth="1"/>
    <col min="2575" max="2575" width="8" style="58" customWidth="1"/>
    <col min="2576" max="2576" width="10.3796296296296" style="58" customWidth="1"/>
    <col min="2577" max="2577" width="10.5" style="58" customWidth="1"/>
    <col min="2578" max="2578" width="8" style="58" customWidth="1"/>
    <col min="2579" max="2809" width="9" style="58"/>
    <col min="2810" max="2810" width="20.75" style="58" customWidth="1"/>
    <col min="2811" max="2811" width="8.37962962962963" style="58" customWidth="1"/>
    <col min="2812" max="2812" width="16.75" style="58" customWidth="1"/>
    <col min="2813" max="2813" width="8.5" style="58" customWidth="1"/>
    <col min="2814" max="2814" width="18" style="58" customWidth="1"/>
    <col min="2815" max="2815" width="9.25" style="58" customWidth="1"/>
    <col min="2816" max="2816" width="20.1296296296296" style="58" customWidth="1"/>
    <col min="2817" max="2817" width="8" style="58" customWidth="1"/>
    <col min="2818" max="2818" width="7.75" style="58" customWidth="1"/>
    <col min="2819" max="2819" width="8.75" style="58" customWidth="1"/>
    <col min="2820" max="2820" width="8" style="58" customWidth="1"/>
    <col min="2821" max="2821" width="7.62962962962963" style="58" customWidth="1"/>
    <col min="2822" max="2822" width="8.87962962962963" style="58" customWidth="1"/>
    <col min="2823" max="2823" width="8" style="58" customWidth="1"/>
    <col min="2824" max="2824" width="9" style="58" customWidth="1"/>
    <col min="2825" max="2825" width="9.87962962962963" style="58" customWidth="1"/>
    <col min="2826" max="2826" width="8" style="58" customWidth="1"/>
    <col min="2827" max="2827" width="11.75" style="58" customWidth="1"/>
    <col min="2828" max="2828" width="8" style="58" customWidth="1"/>
    <col min="2829" max="2829" width="10.25" style="58" customWidth="1"/>
    <col min="2830" max="2830" width="10.8796296296296" style="58" customWidth="1"/>
    <col min="2831" max="2831" width="8" style="58" customWidth="1"/>
    <col min="2832" max="2832" width="10.3796296296296" style="58" customWidth="1"/>
    <col min="2833" max="2833" width="10.5" style="58" customWidth="1"/>
    <col min="2834" max="2834" width="8" style="58" customWidth="1"/>
    <col min="2835" max="3065" width="9" style="58"/>
    <col min="3066" max="3066" width="20.75" style="58" customWidth="1"/>
    <col min="3067" max="3067" width="8.37962962962963" style="58" customWidth="1"/>
    <col min="3068" max="3068" width="16.75" style="58" customWidth="1"/>
    <col min="3069" max="3069" width="8.5" style="58" customWidth="1"/>
    <col min="3070" max="3070" width="18" style="58" customWidth="1"/>
    <col min="3071" max="3071" width="9.25" style="58" customWidth="1"/>
    <col min="3072" max="3072" width="20.1296296296296" style="58" customWidth="1"/>
    <col min="3073" max="3073" width="8" style="58" customWidth="1"/>
    <col min="3074" max="3074" width="7.75" style="58" customWidth="1"/>
    <col min="3075" max="3075" width="8.75" style="58" customWidth="1"/>
    <col min="3076" max="3076" width="8" style="58" customWidth="1"/>
    <col min="3077" max="3077" width="7.62962962962963" style="58" customWidth="1"/>
    <col min="3078" max="3078" width="8.87962962962963" style="58" customWidth="1"/>
    <col min="3079" max="3079" width="8" style="58" customWidth="1"/>
    <col min="3080" max="3080" width="9" style="58" customWidth="1"/>
    <col min="3081" max="3081" width="9.87962962962963" style="58" customWidth="1"/>
    <col min="3082" max="3082" width="8" style="58" customWidth="1"/>
    <col min="3083" max="3083" width="11.75" style="58" customWidth="1"/>
    <col min="3084" max="3084" width="8" style="58" customWidth="1"/>
    <col min="3085" max="3085" width="10.25" style="58" customWidth="1"/>
    <col min="3086" max="3086" width="10.8796296296296" style="58" customWidth="1"/>
    <col min="3087" max="3087" width="8" style="58" customWidth="1"/>
    <col min="3088" max="3088" width="10.3796296296296" style="58" customWidth="1"/>
    <col min="3089" max="3089" width="10.5" style="58" customWidth="1"/>
    <col min="3090" max="3090" width="8" style="58" customWidth="1"/>
    <col min="3091" max="3321" width="9" style="58"/>
    <col min="3322" max="3322" width="20.75" style="58" customWidth="1"/>
    <col min="3323" max="3323" width="8.37962962962963" style="58" customWidth="1"/>
    <col min="3324" max="3324" width="16.75" style="58" customWidth="1"/>
    <col min="3325" max="3325" width="8.5" style="58" customWidth="1"/>
    <col min="3326" max="3326" width="18" style="58" customWidth="1"/>
    <col min="3327" max="3327" width="9.25" style="58" customWidth="1"/>
    <col min="3328" max="3328" width="20.1296296296296" style="58" customWidth="1"/>
    <col min="3329" max="3329" width="8" style="58" customWidth="1"/>
    <col min="3330" max="3330" width="7.75" style="58" customWidth="1"/>
    <col min="3331" max="3331" width="8.75" style="58" customWidth="1"/>
    <col min="3332" max="3332" width="8" style="58" customWidth="1"/>
    <col min="3333" max="3333" width="7.62962962962963" style="58" customWidth="1"/>
    <col min="3334" max="3334" width="8.87962962962963" style="58" customWidth="1"/>
    <col min="3335" max="3335" width="8" style="58" customWidth="1"/>
    <col min="3336" max="3336" width="9" style="58" customWidth="1"/>
    <col min="3337" max="3337" width="9.87962962962963" style="58" customWidth="1"/>
    <col min="3338" max="3338" width="8" style="58" customWidth="1"/>
    <col min="3339" max="3339" width="11.75" style="58" customWidth="1"/>
    <col min="3340" max="3340" width="8" style="58" customWidth="1"/>
    <col min="3341" max="3341" width="10.25" style="58" customWidth="1"/>
    <col min="3342" max="3342" width="10.8796296296296" style="58" customWidth="1"/>
    <col min="3343" max="3343" width="8" style="58" customWidth="1"/>
    <col min="3344" max="3344" width="10.3796296296296" style="58" customWidth="1"/>
    <col min="3345" max="3345" width="10.5" style="58" customWidth="1"/>
    <col min="3346" max="3346" width="8" style="58" customWidth="1"/>
    <col min="3347" max="3577" width="9" style="58"/>
    <col min="3578" max="3578" width="20.75" style="58" customWidth="1"/>
    <col min="3579" max="3579" width="8.37962962962963" style="58" customWidth="1"/>
    <col min="3580" max="3580" width="16.75" style="58" customWidth="1"/>
    <col min="3581" max="3581" width="8.5" style="58" customWidth="1"/>
    <col min="3582" max="3582" width="18" style="58" customWidth="1"/>
    <col min="3583" max="3583" width="9.25" style="58" customWidth="1"/>
    <col min="3584" max="3584" width="20.1296296296296" style="58" customWidth="1"/>
    <col min="3585" max="3585" width="8" style="58" customWidth="1"/>
    <col min="3586" max="3586" width="7.75" style="58" customWidth="1"/>
    <col min="3587" max="3587" width="8.75" style="58" customWidth="1"/>
    <col min="3588" max="3588" width="8" style="58" customWidth="1"/>
    <col min="3589" max="3589" width="7.62962962962963" style="58" customWidth="1"/>
    <col min="3590" max="3590" width="8.87962962962963" style="58" customWidth="1"/>
    <col min="3591" max="3591" width="8" style="58" customWidth="1"/>
    <col min="3592" max="3592" width="9" style="58" customWidth="1"/>
    <col min="3593" max="3593" width="9.87962962962963" style="58" customWidth="1"/>
    <col min="3594" max="3594" width="8" style="58" customWidth="1"/>
    <col min="3595" max="3595" width="11.75" style="58" customWidth="1"/>
    <col min="3596" max="3596" width="8" style="58" customWidth="1"/>
    <col min="3597" max="3597" width="10.25" style="58" customWidth="1"/>
    <col min="3598" max="3598" width="10.8796296296296" style="58" customWidth="1"/>
    <col min="3599" max="3599" width="8" style="58" customWidth="1"/>
    <col min="3600" max="3600" width="10.3796296296296" style="58" customWidth="1"/>
    <col min="3601" max="3601" width="10.5" style="58" customWidth="1"/>
    <col min="3602" max="3602" width="8" style="58" customWidth="1"/>
    <col min="3603" max="3833" width="9" style="58"/>
    <col min="3834" max="3834" width="20.75" style="58" customWidth="1"/>
    <col min="3835" max="3835" width="8.37962962962963" style="58" customWidth="1"/>
    <col min="3836" max="3836" width="16.75" style="58" customWidth="1"/>
    <col min="3837" max="3837" width="8.5" style="58" customWidth="1"/>
    <col min="3838" max="3838" width="18" style="58" customWidth="1"/>
    <col min="3839" max="3839" width="9.25" style="58" customWidth="1"/>
    <col min="3840" max="3840" width="20.1296296296296" style="58" customWidth="1"/>
    <col min="3841" max="3841" width="8" style="58" customWidth="1"/>
    <col min="3842" max="3842" width="7.75" style="58" customWidth="1"/>
    <col min="3843" max="3843" width="8.75" style="58" customWidth="1"/>
    <col min="3844" max="3844" width="8" style="58" customWidth="1"/>
    <col min="3845" max="3845" width="7.62962962962963" style="58" customWidth="1"/>
    <col min="3846" max="3846" width="8.87962962962963" style="58" customWidth="1"/>
    <col min="3847" max="3847" width="8" style="58" customWidth="1"/>
    <col min="3848" max="3848" width="9" style="58" customWidth="1"/>
    <col min="3849" max="3849" width="9.87962962962963" style="58" customWidth="1"/>
    <col min="3850" max="3850" width="8" style="58" customWidth="1"/>
    <col min="3851" max="3851" width="11.75" style="58" customWidth="1"/>
    <col min="3852" max="3852" width="8" style="58" customWidth="1"/>
    <col min="3853" max="3853" width="10.25" style="58" customWidth="1"/>
    <col min="3854" max="3854" width="10.8796296296296" style="58" customWidth="1"/>
    <col min="3855" max="3855" width="8" style="58" customWidth="1"/>
    <col min="3856" max="3856" width="10.3796296296296" style="58" customWidth="1"/>
    <col min="3857" max="3857" width="10.5" style="58" customWidth="1"/>
    <col min="3858" max="3858" width="8" style="58" customWidth="1"/>
    <col min="3859" max="4089" width="9" style="58"/>
    <col min="4090" max="4090" width="20.75" style="58" customWidth="1"/>
    <col min="4091" max="4091" width="8.37962962962963" style="58" customWidth="1"/>
    <col min="4092" max="4092" width="16.75" style="58" customWidth="1"/>
    <col min="4093" max="4093" width="8.5" style="58" customWidth="1"/>
    <col min="4094" max="4094" width="18" style="58" customWidth="1"/>
    <col min="4095" max="4095" width="9.25" style="58" customWidth="1"/>
    <col min="4096" max="4096" width="20.1296296296296" style="58" customWidth="1"/>
    <col min="4097" max="4097" width="8" style="58" customWidth="1"/>
    <col min="4098" max="4098" width="7.75" style="58" customWidth="1"/>
    <col min="4099" max="4099" width="8.75" style="58" customWidth="1"/>
    <col min="4100" max="4100" width="8" style="58" customWidth="1"/>
    <col min="4101" max="4101" width="7.62962962962963" style="58" customWidth="1"/>
    <col min="4102" max="4102" width="8.87962962962963" style="58" customWidth="1"/>
    <col min="4103" max="4103" width="8" style="58" customWidth="1"/>
    <col min="4104" max="4104" width="9" style="58" customWidth="1"/>
    <col min="4105" max="4105" width="9.87962962962963" style="58" customWidth="1"/>
    <col min="4106" max="4106" width="8" style="58" customWidth="1"/>
    <col min="4107" max="4107" width="11.75" style="58" customWidth="1"/>
    <col min="4108" max="4108" width="8" style="58" customWidth="1"/>
    <col min="4109" max="4109" width="10.25" style="58" customWidth="1"/>
    <col min="4110" max="4110" width="10.8796296296296" style="58" customWidth="1"/>
    <col min="4111" max="4111" width="8" style="58" customWidth="1"/>
    <col min="4112" max="4112" width="10.3796296296296" style="58" customWidth="1"/>
    <col min="4113" max="4113" width="10.5" style="58" customWidth="1"/>
    <col min="4114" max="4114" width="8" style="58" customWidth="1"/>
    <col min="4115" max="4345" width="9" style="58"/>
    <col min="4346" max="4346" width="20.75" style="58" customWidth="1"/>
    <col min="4347" max="4347" width="8.37962962962963" style="58" customWidth="1"/>
    <col min="4348" max="4348" width="16.75" style="58" customWidth="1"/>
    <col min="4349" max="4349" width="8.5" style="58" customWidth="1"/>
    <col min="4350" max="4350" width="18" style="58" customWidth="1"/>
    <col min="4351" max="4351" width="9.25" style="58" customWidth="1"/>
    <col min="4352" max="4352" width="20.1296296296296" style="58" customWidth="1"/>
    <col min="4353" max="4353" width="8" style="58" customWidth="1"/>
    <col min="4354" max="4354" width="7.75" style="58" customWidth="1"/>
    <col min="4355" max="4355" width="8.75" style="58" customWidth="1"/>
    <col min="4356" max="4356" width="8" style="58" customWidth="1"/>
    <col min="4357" max="4357" width="7.62962962962963" style="58" customWidth="1"/>
    <col min="4358" max="4358" width="8.87962962962963" style="58" customWidth="1"/>
    <col min="4359" max="4359" width="8" style="58" customWidth="1"/>
    <col min="4360" max="4360" width="9" style="58" customWidth="1"/>
    <col min="4361" max="4361" width="9.87962962962963" style="58" customWidth="1"/>
    <col min="4362" max="4362" width="8" style="58" customWidth="1"/>
    <col min="4363" max="4363" width="11.75" style="58" customWidth="1"/>
    <col min="4364" max="4364" width="8" style="58" customWidth="1"/>
    <col min="4365" max="4365" width="10.25" style="58" customWidth="1"/>
    <col min="4366" max="4366" width="10.8796296296296" style="58" customWidth="1"/>
    <col min="4367" max="4367" width="8" style="58" customWidth="1"/>
    <col min="4368" max="4368" width="10.3796296296296" style="58" customWidth="1"/>
    <col min="4369" max="4369" width="10.5" style="58" customWidth="1"/>
    <col min="4370" max="4370" width="8" style="58" customWidth="1"/>
    <col min="4371" max="4601" width="9" style="58"/>
    <col min="4602" max="4602" width="20.75" style="58" customWidth="1"/>
    <col min="4603" max="4603" width="8.37962962962963" style="58" customWidth="1"/>
    <col min="4604" max="4604" width="16.75" style="58" customWidth="1"/>
    <col min="4605" max="4605" width="8.5" style="58" customWidth="1"/>
    <col min="4606" max="4606" width="18" style="58" customWidth="1"/>
    <col min="4607" max="4607" width="9.25" style="58" customWidth="1"/>
    <col min="4608" max="4608" width="20.1296296296296" style="58" customWidth="1"/>
    <col min="4609" max="4609" width="8" style="58" customWidth="1"/>
    <col min="4610" max="4610" width="7.75" style="58" customWidth="1"/>
    <col min="4611" max="4611" width="8.75" style="58" customWidth="1"/>
    <col min="4612" max="4612" width="8" style="58" customWidth="1"/>
    <col min="4613" max="4613" width="7.62962962962963" style="58" customWidth="1"/>
    <col min="4614" max="4614" width="8.87962962962963" style="58" customWidth="1"/>
    <col min="4615" max="4615" width="8" style="58" customWidth="1"/>
    <col min="4616" max="4616" width="9" style="58" customWidth="1"/>
    <col min="4617" max="4617" width="9.87962962962963" style="58" customWidth="1"/>
    <col min="4618" max="4618" width="8" style="58" customWidth="1"/>
    <col min="4619" max="4619" width="11.75" style="58" customWidth="1"/>
    <col min="4620" max="4620" width="8" style="58" customWidth="1"/>
    <col min="4621" max="4621" width="10.25" style="58" customWidth="1"/>
    <col min="4622" max="4622" width="10.8796296296296" style="58" customWidth="1"/>
    <col min="4623" max="4623" width="8" style="58" customWidth="1"/>
    <col min="4624" max="4624" width="10.3796296296296" style="58" customWidth="1"/>
    <col min="4625" max="4625" width="10.5" style="58" customWidth="1"/>
    <col min="4626" max="4626" width="8" style="58" customWidth="1"/>
    <col min="4627" max="4857" width="9" style="58"/>
    <col min="4858" max="4858" width="20.75" style="58" customWidth="1"/>
    <col min="4859" max="4859" width="8.37962962962963" style="58" customWidth="1"/>
    <col min="4860" max="4860" width="16.75" style="58" customWidth="1"/>
    <col min="4861" max="4861" width="8.5" style="58" customWidth="1"/>
    <col min="4862" max="4862" width="18" style="58" customWidth="1"/>
    <col min="4863" max="4863" width="9.25" style="58" customWidth="1"/>
    <col min="4864" max="4864" width="20.1296296296296" style="58" customWidth="1"/>
    <col min="4865" max="4865" width="8" style="58" customWidth="1"/>
    <col min="4866" max="4866" width="7.75" style="58" customWidth="1"/>
    <col min="4867" max="4867" width="8.75" style="58" customWidth="1"/>
    <col min="4868" max="4868" width="8" style="58" customWidth="1"/>
    <col min="4869" max="4869" width="7.62962962962963" style="58" customWidth="1"/>
    <col min="4870" max="4870" width="8.87962962962963" style="58" customWidth="1"/>
    <col min="4871" max="4871" width="8" style="58" customWidth="1"/>
    <col min="4872" max="4872" width="9" style="58" customWidth="1"/>
    <col min="4873" max="4873" width="9.87962962962963" style="58" customWidth="1"/>
    <col min="4874" max="4874" width="8" style="58" customWidth="1"/>
    <col min="4875" max="4875" width="11.75" style="58" customWidth="1"/>
    <col min="4876" max="4876" width="8" style="58" customWidth="1"/>
    <col min="4877" max="4877" width="10.25" style="58" customWidth="1"/>
    <col min="4878" max="4878" width="10.8796296296296" style="58" customWidth="1"/>
    <col min="4879" max="4879" width="8" style="58" customWidth="1"/>
    <col min="4880" max="4880" width="10.3796296296296" style="58" customWidth="1"/>
    <col min="4881" max="4881" width="10.5" style="58" customWidth="1"/>
    <col min="4882" max="4882" width="8" style="58" customWidth="1"/>
    <col min="4883" max="5113" width="9" style="58"/>
    <col min="5114" max="5114" width="20.75" style="58" customWidth="1"/>
    <col min="5115" max="5115" width="8.37962962962963" style="58" customWidth="1"/>
    <col min="5116" max="5116" width="16.75" style="58" customWidth="1"/>
    <col min="5117" max="5117" width="8.5" style="58" customWidth="1"/>
    <col min="5118" max="5118" width="18" style="58" customWidth="1"/>
    <col min="5119" max="5119" width="9.25" style="58" customWidth="1"/>
    <col min="5120" max="5120" width="20.1296296296296" style="58" customWidth="1"/>
    <col min="5121" max="5121" width="8" style="58" customWidth="1"/>
    <col min="5122" max="5122" width="7.75" style="58" customWidth="1"/>
    <col min="5123" max="5123" width="8.75" style="58" customWidth="1"/>
    <col min="5124" max="5124" width="8" style="58" customWidth="1"/>
    <col min="5125" max="5125" width="7.62962962962963" style="58" customWidth="1"/>
    <col min="5126" max="5126" width="8.87962962962963" style="58" customWidth="1"/>
    <col min="5127" max="5127" width="8" style="58" customWidth="1"/>
    <col min="5128" max="5128" width="9" style="58" customWidth="1"/>
    <col min="5129" max="5129" width="9.87962962962963" style="58" customWidth="1"/>
    <col min="5130" max="5130" width="8" style="58" customWidth="1"/>
    <col min="5131" max="5131" width="11.75" style="58" customWidth="1"/>
    <col min="5132" max="5132" width="8" style="58" customWidth="1"/>
    <col min="5133" max="5133" width="10.25" style="58" customWidth="1"/>
    <col min="5134" max="5134" width="10.8796296296296" style="58" customWidth="1"/>
    <col min="5135" max="5135" width="8" style="58" customWidth="1"/>
    <col min="5136" max="5136" width="10.3796296296296" style="58" customWidth="1"/>
    <col min="5137" max="5137" width="10.5" style="58" customWidth="1"/>
    <col min="5138" max="5138" width="8" style="58" customWidth="1"/>
    <col min="5139" max="5369" width="9" style="58"/>
    <col min="5370" max="5370" width="20.75" style="58" customWidth="1"/>
    <col min="5371" max="5371" width="8.37962962962963" style="58" customWidth="1"/>
    <col min="5372" max="5372" width="16.75" style="58" customWidth="1"/>
    <col min="5373" max="5373" width="8.5" style="58" customWidth="1"/>
    <col min="5374" max="5374" width="18" style="58" customWidth="1"/>
    <col min="5375" max="5375" width="9.25" style="58" customWidth="1"/>
    <col min="5376" max="5376" width="20.1296296296296" style="58" customWidth="1"/>
    <col min="5377" max="5377" width="8" style="58" customWidth="1"/>
    <col min="5378" max="5378" width="7.75" style="58" customWidth="1"/>
    <col min="5379" max="5379" width="8.75" style="58" customWidth="1"/>
    <col min="5380" max="5380" width="8" style="58" customWidth="1"/>
    <col min="5381" max="5381" width="7.62962962962963" style="58" customWidth="1"/>
    <col min="5382" max="5382" width="8.87962962962963" style="58" customWidth="1"/>
    <col min="5383" max="5383" width="8" style="58" customWidth="1"/>
    <col min="5384" max="5384" width="9" style="58" customWidth="1"/>
    <col min="5385" max="5385" width="9.87962962962963" style="58" customWidth="1"/>
    <col min="5386" max="5386" width="8" style="58" customWidth="1"/>
    <col min="5387" max="5387" width="11.75" style="58" customWidth="1"/>
    <col min="5388" max="5388" width="8" style="58" customWidth="1"/>
    <col min="5389" max="5389" width="10.25" style="58" customWidth="1"/>
    <col min="5390" max="5390" width="10.8796296296296" style="58" customWidth="1"/>
    <col min="5391" max="5391" width="8" style="58" customWidth="1"/>
    <col min="5392" max="5392" width="10.3796296296296" style="58" customWidth="1"/>
    <col min="5393" max="5393" width="10.5" style="58" customWidth="1"/>
    <col min="5394" max="5394" width="8" style="58" customWidth="1"/>
    <col min="5395" max="5625" width="9" style="58"/>
    <col min="5626" max="5626" width="20.75" style="58" customWidth="1"/>
    <col min="5627" max="5627" width="8.37962962962963" style="58" customWidth="1"/>
    <col min="5628" max="5628" width="16.75" style="58" customWidth="1"/>
    <col min="5629" max="5629" width="8.5" style="58" customWidth="1"/>
    <col min="5630" max="5630" width="18" style="58" customWidth="1"/>
    <col min="5631" max="5631" width="9.25" style="58" customWidth="1"/>
    <col min="5632" max="5632" width="20.1296296296296" style="58" customWidth="1"/>
    <col min="5633" max="5633" width="8" style="58" customWidth="1"/>
    <col min="5634" max="5634" width="7.75" style="58" customWidth="1"/>
    <col min="5635" max="5635" width="8.75" style="58" customWidth="1"/>
    <col min="5636" max="5636" width="8" style="58" customWidth="1"/>
    <col min="5637" max="5637" width="7.62962962962963" style="58" customWidth="1"/>
    <col min="5638" max="5638" width="8.87962962962963" style="58" customWidth="1"/>
    <col min="5639" max="5639" width="8" style="58" customWidth="1"/>
    <col min="5640" max="5640" width="9" style="58" customWidth="1"/>
    <col min="5641" max="5641" width="9.87962962962963" style="58" customWidth="1"/>
    <col min="5642" max="5642" width="8" style="58" customWidth="1"/>
    <col min="5643" max="5643" width="11.75" style="58" customWidth="1"/>
    <col min="5644" max="5644" width="8" style="58" customWidth="1"/>
    <col min="5645" max="5645" width="10.25" style="58" customWidth="1"/>
    <col min="5646" max="5646" width="10.8796296296296" style="58" customWidth="1"/>
    <col min="5647" max="5647" width="8" style="58" customWidth="1"/>
    <col min="5648" max="5648" width="10.3796296296296" style="58" customWidth="1"/>
    <col min="5649" max="5649" width="10.5" style="58" customWidth="1"/>
    <col min="5650" max="5650" width="8" style="58" customWidth="1"/>
    <col min="5651" max="5881" width="9" style="58"/>
    <col min="5882" max="5882" width="20.75" style="58" customWidth="1"/>
    <col min="5883" max="5883" width="8.37962962962963" style="58" customWidth="1"/>
    <col min="5884" max="5884" width="16.75" style="58" customWidth="1"/>
    <col min="5885" max="5885" width="8.5" style="58" customWidth="1"/>
    <col min="5886" max="5886" width="18" style="58" customWidth="1"/>
    <col min="5887" max="5887" width="9.25" style="58" customWidth="1"/>
    <col min="5888" max="5888" width="20.1296296296296" style="58" customWidth="1"/>
    <col min="5889" max="5889" width="8" style="58" customWidth="1"/>
    <col min="5890" max="5890" width="7.75" style="58" customWidth="1"/>
    <col min="5891" max="5891" width="8.75" style="58" customWidth="1"/>
    <col min="5892" max="5892" width="8" style="58" customWidth="1"/>
    <col min="5893" max="5893" width="7.62962962962963" style="58" customWidth="1"/>
    <col min="5894" max="5894" width="8.87962962962963" style="58" customWidth="1"/>
    <col min="5895" max="5895" width="8" style="58" customWidth="1"/>
    <col min="5896" max="5896" width="9" style="58" customWidth="1"/>
    <col min="5897" max="5897" width="9.87962962962963" style="58" customWidth="1"/>
    <col min="5898" max="5898" width="8" style="58" customWidth="1"/>
    <col min="5899" max="5899" width="11.75" style="58" customWidth="1"/>
    <col min="5900" max="5900" width="8" style="58" customWidth="1"/>
    <col min="5901" max="5901" width="10.25" style="58" customWidth="1"/>
    <col min="5902" max="5902" width="10.8796296296296" style="58" customWidth="1"/>
    <col min="5903" max="5903" width="8" style="58" customWidth="1"/>
    <col min="5904" max="5904" width="10.3796296296296" style="58" customWidth="1"/>
    <col min="5905" max="5905" width="10.5" style="58" customWidth="1"/>
    <col min="5906" max="5906" width="8" style="58" customWidth="1"/>
    <col min="5907" max="6137" width="9" style="58"/>
    <col min="6138" max="6138" width="20.75" style="58" customWidth="1"/>
    <col min="6139" max="6139" width="8.37962962962963" style="58" customWidth="1"/>
    <col min="6140" max="6140" width="16.75" style="58" customWidth="1"/>
    <col min="6141" max="6141" width="8.5" style="58" customWidth="1"/>
    <col min="6142" max="6142" width="18" style="58" customWidth="1"/>
    <col min="6143" max="6143" width="9.25" style="58" customWidth="1"/>
    <col min="6144" max="6144" width="20.1296296296296" style="58" customWidth="1"/>
    <col min="6145" max="6145" width="8" style="58" customWidth="1"/>
    <col min="6146" max="6146" width="7.75" style="58" customWidth="1"/>
    <col min="6147" max="6147" width="8.75" style="58" customWidth="1"/>
    <col min="6148" max="6148" width="8" style="58" customWidth="1"/>
    <col min="6149" max="6149" width="7.62962962962963" style="58" customWidth="1"/>
    <col min="6150" max="6150" width="8.87962962962963" style="58" customWidth="1"/>
    <col min="6151" max="6151" width="8" style="58" customWidth="1"/>
    <col min="6152" max="6152" width="9" style="58" customWidth="1"/>
    <col min="6153" max="6153" width="9.87962962962963" style="58" customWidth="1"/>
    <col min="6154" max="6154" width="8" style="58" customWidth="1"/>
    <col min="6155" max="6155" width="11.75" style="58" customWidth="1"/>
    <col min="6156" max="6156" width="8" style="58" customWidth="1"/>
    <col min="6157" max="6157" width="10.25" style="58" customWidth="1"/>
    <col min="6158" max="6158" width="10.8796296296296" style="58" customWidth="1"/>
    <col min="6159" max="6159" width="8" style="58" customWidth="1"/>
    <col min="6160" max="6160" width="10.3796296296296" style="58" customWidth="1"/>
    <col min="6161" max="6161" width="10.5" style="58" customWidth="1"/>
    <col min="6162" max="6162" width="8" style="58" customWidth="1"/>
    <col min="6163" max="6393" width="9" style="58"/>
    <col min="6394" max="6394" width="20.75" style="58" customWidth="1"/>
    <col min="6395" max="6395" width="8.37962962962963" style="58" customWidth="1"/>
    <col min="6396" max="6396" width="16.75" style="58" customWidth="1"/>
    <col min="6397" max="6397" width="8.5" style="58" customWidth="1"/>
    <col min="6398" max="6398" width="18" style="58" customWidth="1"/>
    <col min="6399" max="6399" width="9.25" style="58" customWidth="1"/>
    <col min="6400" max="6400" width="20.1296296296296" style="58" customWidth="1"/>
    <col min="6401" max="6401" width="8" style="58" customWidth="1"/>
    <col min="6402" max="6402" width="7.75" style="58" customWidth="1"/>
    <col min="6403" max="6403" width="8.75" style="58" customWidth="1"/>
    <col min="6404" max="6404" width="8" style="58" customWidth="1"/>
    <col min="6405" max="6405" width="7.62962962962963" style="58" customWidth="1"/>
    <col min="6406" max="6406" width="8.87962962962963" style="58" customWidth="1"/>
    <col min="6407" max="6407" width="8" style="58" customWidth="1"/>
    <col min="6408" max="6408" width="9" style="58" customWidth="1"/>
    <col min="6409" max="6409" width="9.87962962962963" style="58" customWidth="1"/>
    <col min="6410" max="6410" width="8" style="58" customWidth="1"/>
    <col min="6411" max="6411" width="11.75" style="58" customWidth="1"/>
    <col min="6412" max="6412" width="8" style="58" customWidth="1"/>
    <col min="6413" max="6413" width="10.25" style="58" customWidth="1"/>
    <col min="6414" max="6414" width="10.8796296296296" style="58" customWidth="1"/>
    <col min="6415" max="6415" width="8" style="58" customWidth="1"/>
    <col min="6416" max="6416" width="10.3796296296296" style="58" customWidth="1"/>
    <col min="6417" max="6417" width="10.5" style="58" customWidth="1"/>
    <col min="6418" max="6418" width="8" style="58" customWidth="1"/>
    <col min="6419" max="6649" width="9" style="58"/>
    <col min="6650" max="6650" width="20.75" style="58" customWidth="1"/>
    <col min="6651" max="6651" width="8.37962962962963" style="58" customWidth="1"/>
    <col min="6652" max="6652" width="16.75" style="58" customWidth="1"/>
    <col min="6653" max="6653" width="8.5" style="58" customWidth="1"/>
    <col min="6654" max="6654" width="18" style="58" customWidth="1"/>
    <col min="6655" max="6655" width="9.25" style="58" customWidth="1"/>
    <col min="6656" max="6656" width="20.1296296296296" style="58" customWidth="1"/>
    <col min="6657" max="6657" width="8" style="58" customWidth="1"/>
    <col min="6658" max="6658" width="7.75" style="58" customWidth="1"/>
    <col min="6659" max="6659" width="8.75" style="58" customWidth="1"/>
    <col min="6660" max="6660" width="8" style="58" customWidth="1"/>
    <col min="6661" max="6661" width="7.62962962962963" style="58" customWidth="1"/>
    <col min="6662" max="6662" width="8.87962962962963" style="58" customWidth="1"/>
    <col min="6663" max="6663" width="8" style="58" customWidth="1"/>
    <col min="6664" max="6664" width="9" style="58" customWidth="1"/>
    <col min="6665" max="6665" width="9.87962962962963" style="58" customWidth="1"/>
    <col min="6666" max="6666" width="8" style="58" customWidth="1"/>
    <col min="6667" max="6667" width="11.75" style="58" customWidth="1"/>
    <col min="6668" max="6668" width="8" style="58" customWidth="1"/>
    <col min="6669" max="6669" width="10.25" style="58" customWidth="1"/>
    <col min="6670" max="6670" width="10.8796296296296" style="58" customWidth="1"/>
    <col min="6671" max="6671" width="8" style="58" customWidth="1"/>
    <col min="6672" max="6672" width="10.3796296296296" style="58" customWidth="1"/>
    <col min="6673" max="6673" width="10.5" style="58" customWidth="1"/>
    <col min="6674" max="6674" width="8" style="58" customWidth="1"/>
    <col min="6675" max="6905" width="9" style="58"/>
    <col min="6906" max="6906" width="20.75" style="58" customWidth="1"/>
    <col min="6907" max="6907" width="8.37962962962963" style="58" customWidth="1"/>
    <col min="6908" max="6908" width="16.75" style="58" customWidth="1"/>
    <col min="6909" max="6909" width="8.5" style="58" customWidth="1"/>
    <col min="6910" max="6910" width="18" style="58" customWidth="1"/>
    <col min="6911" max="6911" width="9.25" style="58" customWidth="1"/>
    <col min="6912" max="6912" width="20.1296296296296" style="58" customWidth="1"/>
    <col min="6913" max="6913" width="8" style="58" customWidth="1"/>
    <col min="6914" max="6914" width="7.75" style="58" customWidth="1"/>
    <col min="6915" max="6915" width="8.75" style="58" customWidth="1"/>
    <col min="6916" max="6916" width="8" style="58" customWidth="1"/>
    <col min="6917" max="6917" width="7.62962962962963" style="58" customWidth="1"/>
    <col min="6918" max="6918" width="8.87962962962963" style="58" customWidth="1"/>
    <col min="6919" max="6919" width="8" style="58" customWidth="1"/>
    <col min="6920" max="6920" width="9" style="58" customWidth="1"/>
    <col min="6921" max="6921" width="9.87962962962963" style="58" customWidth="1"/>
    <col min="6922" max="6922" width="8" style="58" customWidth="1"/>
    <col min="6923" max="6923" width="11.75" style="58" customWidth="1"/>
    <col min="6924" max="6924" width="8" style="58" customWidth="1"/>
    <col min="6925" max="6925" width="10.25" style="58" customWidth="1"/>
    <col min="6926" max="6926" width="10.8796296296296" style="58" customWidth="1"/>
    <col min="6927" max="6927" width="8" style="58" customWidth="1"/>
    <col min="6928" max="6928" width="10.3796296296296" style="58" customWidth="1"/>
    <col min="6929" max="6929" width="10.5" style="58" customWidth="1"/>
    <col min="6930" max="6930" width="8" style="58" customWidth="1"/>
    <col min="6931" max="7161" width="9" style="58"/>
    <col min="7162" max="7162" width="20.75" style="58" customWidth="1"/>
    <col min="7163" max="7163" width="8.37962962962963" style="58" customWidth="1"/>
    <col min="7164" max="7164" width="16.75" style="58" customWidth="1"/>
    <col min="7165" max="7165" width="8.5" style="58" customWidth="1"/>
    <col min="7166" max="7166" width="18" style="58" customWidth="1"/>
    <col min="7167" max="7167" width="9.25" style="58" customWidth="1"/>
    <col min="7168" max="7168" width="20.1296296296296" style="58" customWidth="1"/>
    <col min="7169" max="7169" width="8" style="58" customWidth="1"/>
    <col min="7170" max="7170" width="7.75" style="58" customWidth="1"/>
    <col min="7171" max="7171" width="8.75" style="58" customWidth="1"/>
    <col min="7172" max="7172" width="8" style="58" customWidth="1"/>
    <col min="7173" max="7173" width="7.62962962962963" style="58" customWidth="1"/>
    <col min="7174" max="7174" width="8.87962962962963" style="58" customWidth="1"/>
    <col min="7175" max="7175" width="8" style="58" customWidth="1"/>
    <col min="7176" max="7176" width="9" style="58" customWidth="1"/>
    <col min="7177" max="7177" width="9.87962962962963" style="58" customWidth="1"/>
    <col min="7178" max="7178" width="8" style="58" customWidth="1"/>
    <col min="7179" max="7179" width="11.75" style="58" customWidth="1"/>
    <col min="7180" max="7180" width="8" style="58" customWidth="1"/>
    <col min="7181" max="7181" width="10.25" style="58" customWidth="1"/>
    <col min="7182" max="7182" width="10.8796296296296" style="58" customWidth="1"/>
    <col min="7183" max="7183" width="8" style="58" customWidth="1"/>
    <col min="7184" max="7184" width="10.3796296296296" style="58" customWidth="1"/>
    <col min="7185" max="7185" width="10.5" style="58" customWidth="1"/>
    <col min="7186" max="7186" width="8" style="58" customWidth="1"/>
    <col min="7187" max="7417" width="9" style="58"/>
    <col min="7418" max="7418" width="20.75" style="58" customWidth="1"/>
    <col min="7419" max="7419" width="8.37962962962963" style="58" customWidth="1"/>
    <col min="7420" max="7420" width="16.75" style="58" customWidth="1"/>
    <col min="7421" max="7421" width="8.5" style="58" customWidth="1"/>
    <col min="7422" max="7422" width="18" style="58" customWidth="1"/>
    <col min="7423" max="7423" width="9.25" style="58" customWidth="1"/>
    <col min="7424" max="7424" width="20.1296296296296" style="58" customWidth="1"/>
    <col min="7425" max="7425" width="8" style="58" customWidth="1"/>
    <col min="7426" max="7426" width="7.75" style="58" customWidth="1"/>
    <col min="7427" max="7427" width="8.75" style="58" customWidth="1"/>
    <col min="7428" max="7428" width="8" style="58" customWidth="1"/>
    <col min="7429" max="7429" width="7.62962962962963" style="58" customWidth="1"/>
    <col min="7430" max="7430" width="8.87962962962963" style="58" customWidth="1"/>
    <col min="7431" max="7431" width="8" style="58" customWidth="1"/>
    <col min="7432" max="7432" width="9" style="58" customWidth="1"/>
    <col min="7433" max="7433" width="9.87962962962963" style="58" customWidth="1"/>
    <col min="7434" max="7434" width="8" style="58" customWidth="1"/>
    <col min="7435" max="7435" width="11.75" style="58" customWidth="1"/>
    <col min="7436" max="7436" width="8" style="58" customWidth="1"/>
    <col min="7437" max="7437" width="10.25" style="58" customWidth="1"/>
    <col min="7438" max="7438" width="10.8796296296296" style="58" customWidth="1"/>
    <col min="7439" max="7439" width="8" style="58" customWidth="1"/>
    <col min="7440" max="7440" width="10.3796296296296" style="58" customWidth="1"/>
    <col min="7441" max="7441" width="10.5" style="58" customWidth="1"/>
    <col min="7442" max="7442" width="8" style="58" customWidth="1"/>
    <col min="7443" max="7673" width="9" style="58"/>
    <col min="7674" max="7674" width="20.75" style="58" customWidth="1"/>
    <col min="7675" max="7675" width="8.37962962962963" style="58" customWidth="1"/>
    <col min="7676" max="7676" width="16.75" style="58" customWidth="1"/>
    <col min="7677" max="7677" width="8.5" style="58" customWidth="1"/>
    <col min="7678" max="7678" width="18" style="58" customWidth="1"/>
    <col min="7679" max="7679" width="9.25" style="58" customWidth="1"/>
    <col min="7680" max="7680" width="20.1296296296296" style="58" customWidth="1"/>
    <col min="7681" max="7681" width="8" style="58" customWidth="1"/>
    <col min="7682" max="7682" width="7.75" style="58" customWidth="1"/>
    <col min="7683" max="7683" width="8.75" style="58" customWidth="1"/>
    <col min="7684" max="7684" width="8" style="58" customWidth="1"/>
    <col min="7685" max="7685" width="7.62962962962963" style="58" customWidth="1"/>
    <col min="7686" max="7686" width="8.87962962962963" style="58" customWidth="1"/>
    <col min="7687" max="7687" width="8" style="58" customWidth="1"/>
    <col min="7688" max="7688" width="9" style="58" customWidth="1"/>
    <col min="7689" max="7689" width="9.87962962962963" style="58" customWidth="1"/>
    <col min="7690" max="7690" width="8" style="58" customWidth="1"/>
    <col min="7691" max="7691" width="11.75" style="58" customWidth="1"/>
    <col min="7692" max="7692" width="8" style="58" customWidth="1"/>
    <col min="7693" max="7693" width="10.25" style="58" customWidth="1"/>
    <col min="7694" max="7694" width="10.8796296296296" style="58" customWidth="1"/>
    <col min="7695" max="7695" width="8" style="58" customWidth="1"/>
    <col min="7696" max="7696" width="10.3796296296296" style="58" customWidth="1"/>
    <col min="7697" max="7697" width="10.5" style="58" customWidth="1"/>
    <col min="7698" max="7698" width="8" style="58" customWidth="1"/>
    <col min="7699" max="7929" width="9" style="58"/>
    <col min="7930" max="7930" width="20.75" style="58" customWidth="1"/>
    <col min="7931" max="7931" width="8.37962962962963" style="58" customWidth="1"/>
    <col min="7932" max="7932" width="16.75" style="58" customWidth="1"/>
    <col min="7933" max="7933" width="8.5" style="58" customWidth="1"/>
    <col min="7934" max="7934" width="18" style="58" customWidth="1"/>
    <col min="7935" max="7935" width="9.25" style="58" customWidth="1"/>
    <col min="7936" max="7936" width="20.1296296296296" style="58" customWidth="1"/>
    <col min="7937" max="7937" width="8" style="58" customWidth="1"/>
    <col min="7938" max="7938" width="7.75" style="58" customWidth="1"/>
    <col min="7939" max="7939" width="8.75" style="58" customWidth="1"/>
    <col min="7940" max="7940" width="8" style="58" customWidth="1"/>
    <col min="7941" max="7941" width="7.62962962962963" style="58" customWidth="1"/>
    <col min="7942" max="7942" width="8.87962962962963" style="58" customWidth="1"/>
    <col min="7943" max="7943" width="8" style="58" customWidth="1"/>
    <col min="7944" max="7944" width="9" style="58" customWidth="1"/>
    <col min="7945" max="7945" width="9.87962962962963" style="58" customWidth="1"/>
    <col min="7946" max="7946" width="8" style="58" customWidth="1"/>
    <col min="7947" max="7947" width="11.75" style="58" customWidth="1"/>
    <col min="7948" max="7948" width="8" style="58" customWidth="1"/>
    <col min="7949" max="7949" width="10.25" style="58" customWidth="1"/>
    <col min="7950" max="7950" width="10.8796296296296" style="58" customWidth="1"/>
    <col min="7951" max="7951" width="8" style="58" customWidth="1"/>
    <col min="7952" max="7952" width="10.3796296296296" style="58" customWidth="1"/>
    <col min="7953" max="7953" width="10.5" style="58" customWidth="1"/>
    <col min="7954" max="7954" width="8" style="58" customWidth="1"/>
    <col min="7955" max="8185" width="9" style="58"/>
    <col min="8186" max="8186" width="20.75" style="58" customWidth="1"/>
    <col min="8187" max="8187" width="8.37962962962963" style="58" customWidth="1"/>
    <col min="8188" max="8188" width="16.75" style="58" customWidth="1"/>
    <col min="8189" max="8189" width="8.5" style="58" customWidth="1"/>
    <col min="8190" max="8190" width="18" style="58" customWidth="1"/>
    <col min="8191" max="8191" width="9.25" style="58" customWidth="1"/>
    <col min="8192" max="8192" width="20.1296296296296" style="58" customWidth="1"/>
    <col min="8193" max="8193" width="8" style="58" customWidth="1"/>
    <col min="8194" max="8194" width="7.75" style="58" customWidth="1"/>
    <col min="8195" max="8195" width="8.75" style="58" customWidth="1"/>
    <col min="8196" max="8196" width="8" style="58" customWidth="1"/>
    <col min="8197" max="8197" width="7.62962962962963" style="58" customWidth="1"/>
    <col min="8198" max="8198" width="8.87962962962963" style="58" customWidth="1"/>
    <col min="8199" max="8199" width="8" style="58" customWidth="1"/>
    <col min="8200" max="8200" width="9" style="58" customWidth="1"/>
    <col min="8201" max="8201" width="9.87962962962963" style="58" customWidth="1"/>
    <col min="8202" max="8202" width="8" style="58" customWidth="1"/>
    <col min="8203" max="8203" width="11.75" style="58" customWidth="1"/>
    <col min="8204" max="8204" width="8" style="58" customWidth="1"/>
    <col min="8205" max="8205" width="10.25" style="58" customWidth="1"/>
    <col min="8206" max="8206" width="10.8796296296296" style="58" customWidth="1"/>
    <col min="8207" max="8207" width="8" style="58" customWidth="1"/>
    <col min="8208" max="8208" width="10.3796296296296" style="58" customWidth="1"/>
    <col min="8209" max="8209" width="10.5" style="58" customWidth="1"/>
    <col min="8210" max="8210" width="8" style="58" customWidth="1"/>
    <col min="8211" max="8441" width="9" style="58"/>
    <col min="8442" max="8442" width="20.75" style="58" customWidth="1"/>
    <col min="8443" max="8443" width="8.37962962962963" style="58" customWidth="1"/>
    <col min="8444" max="8444" width="16.75" style="58" customWidth="1"/>
    <col min="8445" max="8445" width="8.5" style="58" customWidth="1"/>
    <col min="8446" max="8446" width="18" style="58" customWidth="1"/>
    <col min="8447" max="8447" width="9.25" style="58" customWidth="1"/>
    <col min="8448" max="8448" width="20.1296296296296" style="58" customWidth="1"/>
    <col min="8449" max="8449" width="8" style="58" customWidth="1"/>
    <col min="8450" max="8450" width="7.75" style="58" customWidth="1"/>
    <col min="8451" max="8451" width="8.75" style="58" customWidth="1"/>
    <col min="8452" max="8452" width="8" style="58" customWidth="1"/>
    <col min="8453" max="8453" width="7.62962962962963" style="58" customWidth="1"/>
    <col min="8454" max="8454" width="8.87962962962963" style="58" customWidth="1"/>
    <col min="8455" max="8455" width="8" style="58" customWidth="1"/>
    <col min="8456" max="8456" width="9" style="58" customWidth="1"/>
    <col min="8457" max="8457" width="9.87962962962963" style="58" customWidth="1"/>
    <col min="8458" max="8458" width="8" style="58" customWidth="1"/>
    <col min="8459" max="8459" width="11.75" style="58" customWidth="1"/>
    <col min="8460" max="8460" width="8" style="58" customWidth="1"/>
    <col min="8461" max="8461" width="10.25" style="58" customWidth="1"/>
    <col min="8462" max="8462" width="10.8796296296296" style="58" customWidth="1"/>
    <col min="8463" max="8463" width="8" style="58" customWidth="1"/>
    <col min="8464" max="8464" width="10.3796296296296" style="58" customWidth="1"/>
    <col min="8465" max="8465" width="10.5" style="58" customWidth="1"/>
    <col min="8466" max="8466" width="8" style="58" customWidth="1"/>
    <col min="8467" max="8697" width="9" style="58"/>
    <col min="8698" max="8698" width="20.75" style="58" customWidth="1"/>
    <col min="8699" max="8699" width="8.37962962962963" style="58" customWidth="1"/>
    <col min="8700" max="8700" width="16.75" style="58" customWidth="1"/>
    <col min="8701" max="8701" width="8.5" style="58" customWidth="1"/>
    <col min="8702" max="8702" width="18" style="58" customWidth="1"/>
    <col min="8703" max="8703" width="9.25" style="58" customWidth="1"/>
    <col min="8704" max="8704" width="20.1296296296296" style="58" customWidth="1"/>
    <col min="8705" max="8705" width="8" style="58" customWidth="1"/>
    <col min="8706" max="8706" width="7.75" style="58" customWidth="1"/>
    <col min="8707" max="8707" width="8.75" style="58" customWidth="1"/>
    <col min="8708" max="8708" width="8" style="58" customWidth="1"/>
    <col min="8709" max="8709" width="7.62962962962963" style="58" customWidth="1"/>
    <col min="8710" max="8710" width="8.87962962962963" style="58" customWidth="1"/>
    <col min="8711" max="8711" width="8" style="58" customWidth="1"/>
    <col min="8712" max="8712" width="9" style="58" customWidth="1"/>
    <col min="8713" max="8713" width="9.87962962962963" style="58" customWidth="1"/>
    <col min="8714" max="8714" width="8" style="58" customWidth="1"/>
    <col min="8715" max="8715" width="11.75" style="58" customWidth="1"/>
    <col min="8716" max="8716" width="8" style="58" customWidth="1"/>
    <col min="8717" max="8717" width="10.25" style="58" customWidth="1"/>
    <col min="8718" max="8718" width="10.8796296296296" style="58" customWidth="1"/>
    <col min="8719" max="8719" width="8" style="58" customWidth="1"/>
    <col min="8720" max="8720" width="10.3796296296296" style="58" customWidth="1"/>
    <col min="8721" max="8721" width="10.5" style="58" customWidth="1"/>
    <col min="8722" max="8722" width="8" style="58" customWidth="1"/>
    <col min="8723" max="8953" width="9" style="58"/>
    <col min="8954" max="8954" width="20.75" style="58" customWidth="1"/>
    <col min="8955" max="8955" width="8.37962962962963" style="58" customWidth="1"/>
    <col min="8956" max="8956" width="16.75" style="58" customWidth="1"/>
    <col min="8957" max="8957" width="8.5" style="58" customWidth="1"/>
    <col min="8958" max="8958" width="18" style="58" customWidth="1"/>
    <col min="8959" max="8959" width="9.25" style="58" customWidth="1"/>
    <col min="8960" max="8960" width="20.1296296296296" style="58" customWidth="1"/>
    <col min="8961" max="8961" width="8" style="58" customWidth="1"/>
    <col min="8962" max="8962" width="7.75" style="58" customWidth="1"/>
    <col min="8963" max="8963" width="8.75" style="58" customWidth="1"/>
    <col min="8964" max="8964" width="8" style="58" customWidth="1"/>
    <col min="8965" max="8965" width="7.62962962962963" style="58" customWidth="1"/>
    <col min="8966" max="8966" width="8.87962962962963" style="58" customWidth="1"/>
    <col min="8967" max="8967" width="8" style="58" customWidth="1"/>
    <col min="8968" max="8968" width="9" style="58" customWidth="1"/>
    <col min="8969" max="8969" width="9.87962962962963" style="58" customWidth="1"/>
    <col min="8970" max="8970" width="8" style="58" customWidth="1"/>
    <col min="8971" max="8971" width="11.75" style="58" customWidth="1"/>
    <col min="8972" max="8972" width="8" style="58" customWidth="1"/>
    <col min="8973" max="8973" width="10.25" style="58" customWidth="1"/>
    <col min="8974" max="8974" width="10.8796296296296" style="58" customWidth="1"/>
    <col min="8975" max="8975" width="8" style="58" customWidth="1"/>
    <col min="8976" max="8976" width="10.3796296296296" style="58" customWidth="1"/>
    <col min="8977" max="8977" width="10.5" style="58" customWidth="1"/>
    <col min="8978" max="8978" width="8" style="58" customWidth="1"/>
    <col min="8979" max="9209" width="9" style="58"/>
    <col min="9210" max="9210" width="20.75" style="58" customWidth="1"/>
    <col min="9211" max="9211" width="8.37962962962963" style="58" customWidth="1"/>
    <col min="9212" max="9212" width="16.75" style="58" customWidth="1"/>
    <col min="9213" max="9213" width="8.5" style="58" customWidth="1"/>
    <col min="9214" max="9214" width="18" style="58" customWidth="1"/>
    <col min="9215" max="9215" width="9.25" style="58" customWidth="1"/>
    <col min="9216" max="9216" width="20.1296296296296" style="58" customWidth="1"/>
    <col min="9217" max="9217" width="8" style="58" customWidth="1"/>
    <col min="9218" max="9218" width="7.75" style="58" customWidth="1"/>
    <col min="9219" max="9219" width="8.75" style="58" customWidth="1"/>
    <col min="9220" max="9220" width="8" style="58" customWidth="1"/>
    <col min="9221" max="9221" width="7.62962962962963" style="58" customWidth="1"/>
    <col min="9222" max="9222" width="8.87962962962963" style="58" customWidth="1"/>
    <col min="9223" max="9223" width="8" style="58" customWidth="1"/>
    <col min="9224" max="9224" width="9" style="58" customWidth="1"/>
    <col min="9225" max="9225" width="9.87962962962963" style="58" customWidth="1"/>
    <col min="9226" max="9226" width="8" style="58" customWidth="1"/>
    <col min="9227" max="9227" width="11.75" style="58" customWidth="1"/>
    <col min="9228" max="9228" width="8" style="58" customWidth="1"/>
    <col min="9229" max="9229" width="10.25" style="58" customWidth="1"/>
    <col min="9230" max="9230" width="10.8796296296296" style="58" customWidth="1"/>
    <col min="9231" max="9231" width="8" style="58" customWidth="1"/>
    <col min="9232" max="9232" width="10.3796296296296" style="58" customWidth="1"/>
    <col min="9233" max="9233" width="10.5" style="58" customWidth="1"/>
    <col min="9234" max="9234" width="8" style="58" customWidth="1"/>
    <col min="9235" max="9465" width="9" style="58"/>
    <col min="9466" max="9466" width="20.75" style="58" customWidth="1"/>
    <col min="9467" max="9467" width="8.37962962962963" style="58" customWidth="1"/>
    <col min="9468" max="9468" width="16.75" style="58" customWidth="1"/>
    <col min="9469" max="9469" width="8.5" style="58" customWidth="1"/>
    <col min="9470" max="9470" width="18" style="58" customWidth="1"/>
    <col min="9471" max="9471" width="9.25" style="58" customWidth="1"/>
    <col min="9472" max="9472" width="20.1296296296296" style="58" customWidth="1"/>
    <col min="9473" max="9473" width="8" style="58" customWidth="1"/>
    <col min="9474" max="9474" width="7.75" style="58" customWidth="1"/>
    <col min="9475" max="9475" width="8.75" style="58" customWidth="1"/>
    <col min="9476" max="9476" width="8" style="58" customWidth="1"/>
    <col min="9477" max="9477" width="7.62962962962963" style="58" customWidth="1"/>
    <col min="9478" max="9478" width="8.87962962962963" style="58" customWidth="1"/>
    <col min="9479" max="9479" width="8" style="58" customWidth="1"/>
    <col min="9480" max="9480" width="9" style="58" customWidth="1"/>
    <col min="9481" max="9481" width="9.87962962962963" style="58" customWidth="1"/>
    <col min="9482" max="9482" width="8" style="58" customWidth="1"/>
    <col min="9483" max="9483" width="11.75" style="58" customWidth="1"/>
    <col min="9484" max="9484" width="8" style="58" customWidth="1"/>
    <col min="9485" max="9485" width="10.25" style="58" customWidth="1"/>
    <col min="9486" max="9486" width="10.8796296296296" style="58" customWidth="1"/>
    <col min="9487" max="9487" width="8" style="58" customWidth="1"/>
    <col min="9488" max="9488" width="10.3796296296296" style="58" customWidth="1"/>
    <col min="9489" max="9489" width="10.5" style="58" customWidth="1"/>
    <col min="9490" max="9490" width="8" style="58" customWidth="1"/>
    <col min="9491" max="9721" width="9" style="58"/>
    <col min="9722" max="9722" width="20.75" style="58" customWidth="1"/>
    <col min="9723" max="9723" width="8.37962962962963" style="58" customWidth="1"/>
    <col min="9724" max="9724" width="16.75" style="58" customWidth="1"/>
    <col min="9725" max="9725" width="8.5" style="58" customWidth="1"/>
    <col min="9726" max="9726" width="18" style="58" customWidth="1"/>
    <col min="9727" max="9727" width="9.25" style="58" customWidth="1"/>
    <col min="9728" max="9728" width="20.1296296296296" style="58" customWidth="1"/>
    <col min="9729" max="9729" width="8" style="58" customWidth="1"/>
    <col min="9730" max="9730" width="7.75" style="58" customWidth="1"/>
    <col min="9731" max="9731" width="8.75" style="58" customWidth="1"/>
    <col min="9732" max="9732" width="8" style="58" customWidth="1"/>
    <col min="9733" max="9733" width="7.62962962962963" style="58" customWidth="1"/>
    <col min="9734" max="9734" width="8.87962962962963" style="58" customWidth="1"/>
    <col min="9735" max="9735" width="8" style="58" customWidth="1"/>
    <col min="9736" max="9736" width="9" style="58" customWidth="1"/>
    <col min="9737" max="9737" width="9.87962962962963" style="58" customWidth="1"/>
    <col min="9738" max="9738" width="8" style="58" customWidth="1"/>
    <col min="9739" max="9739" width="11.75" style="58" customWidth="1"/>
    <col min="9740" max="9740" width="8" style="58" customWidth="1"/>
    <col min="9741" max="9741" width="10.25" style="58" customWidth="1"/>
    <col min="9742" max="9742" width="10.8796296296296" style="58" customWidth="1"/>
    <col min="9743" max="9743" width="8" style="58" customWidth="1"/>
    <col min="9744" max="9744" width="10.3796296296296" style="58" customWidth="1"/>
    <col min="9745" max="9745" width="10.5" style="58" customWidth="1"/>
    <col min="9746" max="9746" width="8" style="58" customWidth="1"/>
    <col min="9747" max="9977" width="9" style="58"/>
    <col min="9978" max="9978" width="20.75" style="58" customWidth="1"/>
    <col min="9979" max="9979" width="8.37962962962963" style="58" customWidth="1"/>
    <col min="9980" max="9980" width="16.75" style="58" customWidth="1"/>
    <col min="9981" max="9981" width="8.5" style="58" customWidth="1"/>
    <col min="9982" max="9982" width="18" style="58" customWidth="1"/>
    <col min="9983" max="9983" width="9.25" style="58" customWidth="1"/>
    <col min="9984" max="9984" width="20.1296296296296" style="58" customWidth="1"/>
    <col min="9985" max="9985" width="8" style="58" customWidth="1"/>
    <col min="9986" max="9986" width="7.75" style="58" customWidth="1"/>
    <col min="9987" max="9987" width="8.75" style="58" customWidth="1"/>
    <col min="9988" max="9988" width="8" style="58" customWidth="1"/>
    <col min="9989" max="9989" width="7.62962962962963" style="58" customWidth="1"/>
    <col min="9990" max="9990" width="8.87962962962963" style="58" customWidth="1"/>
    <col min="9991" max="9991" width="8" style="58" customWidth="1"/>
    <col min="9992" max="9992" width="9" style="58" customWidth="1"/>
    <col min="9993" max="9993" width="9.87962962962963" style="58" customWidth="1"/>
    <col min="9994" max="9994" width="8" style="58" customWidth="1"/>
    <col min="9995" max="9995" width="11.75" style="58" customWidth="1"/>
    <col min="9996" max="9996" width="8" style="58" customWidth="1"/>
    <col min="9997" max="9997" width="10.25" style="58" customWidth="1"/>
    <col min="9998" max="9998" width="10.8796296296296" style="58" customWidth="1"/>
    <col min="9999" max="9999" width="8" style="58" customWidth="1"/>
    <col min="10000" max="10000" width="10.3796296296296" style="58" customWidth="1"/>
    <col min="10001" max="10001" width="10.5" style="58" customWidth="1"/>
    <col min="10002" max="10002" width="8" style="58" customWidth="1"/>
    <col min="10003" max="10233" width="9" style="58"/>
    <col min="10234" max="10234" width="20.75" style="58" customWidth="1"/>
    <col min="10235" max="10235" width="8.37962962962963" style="58" customWidth="1"/>
    <col min="10236" max="10236" width="16.75" style="58" customWidth="1"/>
    <col min="10237" max="10237" width="8.5" style="58" customWidth="1"/>
    <col min="10238" max="10238" width="18" style="58" customWidth="1"/>
    <col min="10239" max="10239" width="9.25" style="58" customWidth="1"/>
    <col min="10240" max="10240" width="20.1296296296296" style="58" customWidth="1"/>
    <col min="10241" max="10241" width="8" style="58" customWidth="1"/>
    <col min="10242" max="10242" width="7.75" style="58" customWidth="1"/>
    <col min="10243" max="10243" width="8.75" style="58" customWidth="1"/>
    <col min="10244" max="10244" width="8" style="58" customWidth="1"/>
    <col min="10245" max="10245" width="7.62962962962963" style="58" customWidth="1"/>
    <col min="10246" max="10246" width="8.87962962962963" style="58" customWidth="1"/>
    <col min="10247" max="10247" width="8" style="58" customWidth="1"/>
    <col min="10248" max="10248" width="9" style="58" customWidth="1"/>
    <col min="10249" max="10249" width="9.87962962962963" style="58" customWidth="1"/>
    <col min="10250" max="10250" width="8" style="58" customWidth="1"/>
    <col min="10251" max="10251" width="11.75" style="58" customWidth="1"/>
    <col min="10252" max="10252" width="8" style="58" customWidth="1"/>
    <col min="10253" max="10253" width="10.25" style="58" customWidth="1"/>
    <col min="10254" max="10254" width="10.8796296296296" style="58" customWidth="1"/>
    <col min="10255" max="10255" width="8" style="58" customWidth="1"/>
    <col min="10256" max="10256" width="10.3796296296296" style="58" customWidth="1"/>
    <col min="10257" max="10257" width="10.5" style="58" customWidth="1"/>
    <col min="10258" max="10258" width="8" style="58" customWidth="1"/>
    <col min="10259" max="10489" width="9" style="58"/>
    <col min="10490" max="10490" width="20.75" style="58" customWidth="1"/>
    <col min="10491" max="10491" width="8.37962962962963" style="58" customWidth="1"/>
    <col min="10492" max="10492" width="16.75" style="58" customWidth="1"/>
    <col min="10493" max="10493" width="8.5" style="58" customWidth="1"/>
    <col min="10494" max="10494" width="18" style="58" customWidth="1"/>
    <col min="10495" max="10495" width="9.25" style="58" customWidth="1"/>
    <col min="10496" max="10496" width="20.1296296296296" style="58" customWidth="1"/>
    <col min="10497" max="10497" width="8" style="58" customWidth="1"/>
    <col min="10498" max="10498" width="7.75" style="58" customWidth="1"/>
    <col min="10499" max="10499" width="8.75" style="58" customWidth="1"/>
    <col min="10500" max="10500" width="8" style="58" customWidth="1"/>
    <col min="10501" max="10501" width="7.62962962962963" style="58" customWidth="1"/>
    <col min="10502" max="10502" width="8.87962962962963" style="58" customWidth="1"/>
    <col min="10503" max="10503" width="8" style="58" customWidth="1"/>
    <col min="10504" max="10504" width="9" style="58" customWidth="1"/>
    <col min="10505" max="10505" width="9.87962962962963" style="58" customWidth="1"/>
    <col min="10506" max="10506" width="8" style="58" customWidth="1"/>
    <col min="10507" max="10507" width="11.75" style="58" customWidth="1"/>
    <col min="10508" max="10508" width="8" style="58" customWidth="1"/>
    <col min="10509" max="10509" width="10.25" style="58" customWidth="1"/>
    <col min="10510" max="10510" width="10.8796296296296" style="58" customWidth="1"/>
    <col min="10511" max="10511" width="8" style="58" customWidth="1"/>
    <col min="10512" max="10512" width="10.3796296296296" style="58" customWidth="1"/>
    <col min="10513" max="10513" width="10.5" style="58" customWidth="1"/>
    <col min="10514" max="10514" width="8" style="58" customWidth="1"/>
    <col min="10515" max="10745" width="9" style="58"/>
    <col min="10746" max="10746" width="20.75" style="58" customWidth="1"/>
    <col min="10747" max="10747" width="8.37962962962963" style="58" customWidth="1"/>
    <col min="10748" max="10748" width="16.75" style="58" customWidth="1"/>
    <col min="10749" max="10749" width="8.5" style="58" customWidth="1"/>
    <col min="10750" max="10750" width="18" style="58" customWidth="1"/>
    <col min="10751" max="10751" width="9.25" style="58" customWidth="1"/>
    <col min="10752" max="10752" width="20.1296296296296" style="58" customWidth="1"/>
    <col min="10753" max="10753" width="8" style="58" customWidth="1"/>
    <col min="10754" max="10754" width="7.75" style="58" customWidth="1"/>
    <col min="10755" max="10755" width="8.75" style="58" customWidth="1"/>
    <col min="10756" max="10756" width="8" style="58" customWidth="1"/>
    <col min="10757" max="10757" width="7.62962962962963" style="58" customWidth="1"/>
    <col min="10758" max="10758" width="8.87962962962963" style="58" customWidth="1"/>
    <col min="10759" max="10759" width="8" style="58" customWidth="1"/>
    <col min="10760" max="10760" width="9" style="58" customWidth="1"/>
    <col min="10761" max="10761" width="9.87962962962963" style="58" customWidth="1"/>
    <col min="10762" max="10762" width="8" style="58" customWidth="1"/>
    <col min="10763" max="10763" width="11.75" style="58" customWidth="1"/>
    <col min="10764" max="10764" width="8" style="58" customWidth="1"/>
    <col min="10765" max="10765" width="10.25" style="58" customWidth="1"/>
    <col min="10766" max="10766" width="10.8796296296296" style="58" customWidth="1"/>
    <col min="10767" max="10767" width="8" style="58" customWidth="1"/>
    <col min="10768" max="10768" width="10.3796296296296" style="58" customWidth="1"/>
    <col min="10769" max="10769" width="10.5" style="58" customWidth="1"/>
    <col min="10770" max="10770" width="8" style="58" customWidth="1"/>
    <col min="10771" max="11001" width="9" style="58"/>
    <col min="11002" max="11002" width="20.75" style="58" customWidth="1"/>
    <col min="11003" max="11003" width="8.37962962962963" style="58" customWidth="1"/>
    <col min="11004" max="11004" width="16.75" style="58" customWidth="1"/>
    <col min="11005" max="11005" width="8.5" style="58" customWidth="1"/>
    <col min="11006" max="11006" width="18" style="58" customWidth="1"/>
    <col min="11007" max="11007" width="9.25" style="58" customWidth="1"/>
    <col min="11008" max="11008" width="20.1296296296296" style="58" customWidth="1"/>
    <col min="11009" max="11009" width="8" style="58" customWidth="1"/>
    <col min="11010" max="11010" width="7.75" style="58" customWidth="1"/>
    <col min="11011" max="11011" width="8.75" style="58" customWidth="1"/>
    <col min="11012" max="11012" width="8" style="58" customWidth="1"/>
    <col min="11013" max="11013" width="7.62962962962963" style="58" customWidth="1"/>
    <col min="11014" max="11014" width="8.87962962962963" style="58" customWidth="1"/>
    <col min="11015" max="11015" width="8" style="58" customWidth="1"/>
    <col min="11016" max="11016" width="9" style="58" customWidth="1"/>
    <col min="11017" max="11017" width="9.87962962962963" style="58" customWidth="1"/>
    <col min="11018" max="11018" width="8" style="58" customWidth="1"/>
    <col min="11019" max="11019" width="11.75" style="58" customWidth="1"/>
    <col min="11020" max="11020" width="8" style="58" customWidth="1"/>
    <col min="11021" max="11021" width="10.25" style="58" customWidth="1"/>
    <col min="11022" max="11022" width="10.8796296296296" style="58" customWidth="1"/>
    <col min="11023" max="11023" width="8" style="58" customWidth="1"/>
    <col min="11024" max="11024" width="10.3796296296296" style="58" customWidth="1"/>
    <col min="11025" max="11025" width="10.5" style="58" customWidth="1"/>
    <col min="11026" max="11026" width="8" style="58" customWidth="1"/>
    <col min="11027" max="11257" width="9" style="58"/>
    <col min="11258" max="11258" width="20.75" style="58" customWidth="1"/>
    <col min="11259" max="11259" width="8.37962962962963" style="58" customWidth="1"/>
    <col min="11260" max="11260" width="16.75" style="58" customWidth="1"/>
    <col min="11261" max="11261" width="8.5" style="58" customWidth="1"/>
    <col min="11262" max="11262" width="18" style="58" customWidth="1"/>
    <col min="11263" max="11263" width="9.25" style="58" customWidth="1"/>
    <col min="11264" max="11264" width="20.1296296296296" style="58" customWidth="1"/>
    <col min="11265" max="11265" width="8" style="58" customWidth="1"/>
    <col min="11266" max="11266" width="7.75" style="58" customWidth="1"/>
    <col min="11267" max="11267" width="8.75" style="58" customWidth="1"/>
    <col min="11268" max="11268" width="8" style="58" customWidth="1"/>
    <col min="11269" max="11269" width="7.62962962962963" style="58" customWidth="1"/>
    <col min="11270" max="11270" width="8.87962962962963" style="58" customWidth="1"/>
    <col min="11271" max="11271" width="8" style="58" customWidth="1"/>
    <col min="11272" max="11272" width="9" style="58" customWidth="1"/>
    <col min="11273" max="11273" width="9.87962962962963" style="58" customWidth="1"/>
    <col min="11274" max="11274" width="8" style="58" customWidth="1"/>
    <col min="11275" max="11275" width="11.75" style="58" customWidth="1"/>
    <col min="11276" max="11276" width="8" style="58" customWidth="1"/>
    <col min="11277" max="11277" width="10.25" style="58" customWidth="1"/>
    <col min="11278" max="11278" width="10.8796296296296" style="58" customWidth="1"/>
    <col min="11279" max="11279" width="8" style="58" customWidth="1"/>
    <col min="11280" max="11280" width="10.3796296296296" style="58" customWidth="1"/>
    <col min="11281" max="11281" width="10.5" style="58" customWidth="1"/>
    <col min="11282" max="11282" width="8" style="58" customWidth="1"/>
    <col min="11283" max="11513" width="9" style="58"/>
    <col min="11514" max="11514" width="20.75" style="58" customWidth="1"/>
    <col min="11515" max="11515" width="8.37962962962963" style="58" customWidth="1"/>
    <col min="11516" max="11516" width="16.75" style="58" customWidth="1"/>
    <col min="11517" max="11517" width="8.5" style="58" customWidth="1"/>
    <col min="11518" max="11518" width="18" style="58" customWidth="1"/>
    <col min="11519" max="11519" width="9.25" style="58" customWidth="1"/>
    <col min="11520" max="11520" width="20.1296296296296" style="58" customWidth="1"/>
    <col min="11521" max="11521" width="8" style="58" customWidth="1"/>
    <col min="11522" max="11522" width="7.75" style="58" customWidth="1"/>
    <col min="11523" max="11523" width="8.75" style="58" customWidth="1"/>
    <col min="11524" max="11524" width="8" style="58" customWidth="1"/>
    <col min="11525" max="11525" width="7.62962962962963" style="58" customWidth="1"/>
    <col min="11526" max="11526" width="8.87962962962963" style="58" customWidth="1"/>
    <col min="11527" max="11527" width="8" style="58" customWidth="1"/>
    <col min="11528" max="11528" width="9" style="58" customWidth="1"/>
    <col min="11529" max="11529" width="9.87962962962963" style="58" customWidth="1"/>
    <col min="11530" max="11530" width="8" style="58" customWidth="1"/>
    <col min="11531" max="11531" width="11.75" style="58" customWidth="1"/>
    <col min="11532" max="11532" width="8" style="58" customWidth="1"/>
    <col min="11533" max="11533" width="10.25" style="58" customWidth="1"/>
    <col min="11534" max="11534" width="10.8796296296296" style="58" customWidth="1"/>
    <col min="11535" max="11535" width="8" style="58" customWidth="1"/>
    <col min="11536" max="11536" width="10.3796296296296" style="58" customWidth="1"/>
    <col min="11537" max="11537" width="10.5" style="58" customWidth="1"/>
    <col min="11538" max="11538" width="8" style="58" customWidth="1"/>
    <col min="11539" max="11769" width="9" style="58"/>
    <col min="11770" max="11770" width="20.75" style="58" customWidth="1"/>
    <col min="11771" max="11771" width="8.37962962962963" style="58" customWidth="1"/>
    <col min="11772" max="11772" width="16.75" style="58" customWidth="1"/>
    <col min="11773" max="11773" width="8.5" style="58" customWidth="1"/>
    <col min="11774" max="11774" width="18" style="58" customWidth="1"/>
    <col min="11775" max="11775" width="9.25" style="58" customWidth="1"/>
    <col min="11776" max="11776" width="20.1296296296296" style="58" customWidth="1"/>
    <col min="11777" max="11777" width="8" style="58" customWidth="1"/>
    <col min="11778" max="11778" width="7.75" style="58" customWidth="1"/>
    <col min="11779" max="11779" width="8.75" style="58" customWidth="1"/>
    <col min="11780" max="11780" width="8" style="58" customWidth="1"/>
    <col min="11781" max="11781" width="7.62962962962963" style="58" customWidth="1"/>
    <col min="11782" max="11782" width="8.87962962962963" style="58" customWidth="1"/>
    <col min="11783" max="11783" width="8" style="58" customWidth="1"/>
    <col min="11784" max="11784" width="9" style="58" customWidth="1"/>
    <col min="11785" max="11785" width="9.87962962962963" style="58" customWidth="1"/>
    <col min="11786" max="11786" width="8" style="58" customWidth="1"/>
    <col min="11787" max="11787" width="11.75" style="58" customWidth="1"/>
    <col min="11788" max="11788" width="8" style="58" customWidth="1"/>
    <col min="11789" max="11789" width="10.25" style="58" customWidth="1"/>
    <col min="11790" max="11790" width="10.8796296296296" style="58" customWidth="1"/>
    <col min="11791" max="11791" width="8" style="58" customWidth="1"/>
    <col min="11792" max="11792" width="10.3796296296296" style="58" customWidth="1"/>
    <col min="11793" max="11793" width="10.5" style="58" customWidth="1"/>
    <col min="11794" max="11794" width="8" style="58" customWidth="1"/>
    <col min="11795" max="12025" width="9" style="58"/>
    <col min="12026" max="12026" width="20.75" style="58" customWidth="1"/>
    <col min="12027" max="12027" width="8.37962962962963" style="58" customWidth="1"/>
    <col min="12028" max="12028" width="16.75" style="58" customWidth="1"/>
    <col min="12029" max="12029" width="8.5" style="58" customWidth="1"/>
    <col min="12030" max="12030" width="18" style="58" customWidth="1"/>
    <col min="12031" max="12031" width="9.25" style="58" customWidth="1"/>
    <col min="12032" max="12032" width="20.1296296296296" style="58" customWidth="1"/>
    <col min="12033" max="12033" width="8" style="58" customWidth="1"/>
    <col min="12034" max="12034" width="7.75" style="58" customWidth="1"/>
    <col min="12035" max="12035" width="8.75" style="58" customWidth="1"/>
    <col min="12036" max="12036" width="8" style="58" customWidth="1"/>
    <col min="12037" max="12037" width="7.62962962962963" style="58" customWidth="1"/>
    <col min="12038" max="12038" width="8.87962962962963" style="58" customWidth="1"/>
    <col min="12039" max="12039" width="8" style="58" customWidth="1"/>
    <col min="12040" max="12040" width="9" style="58" customWidth="1"/>
    <col min="12041" max="12041" width="9.87962962962963" style="58" customWidth="1"/>
    <col min="12042" max="12042" width="8" style="58" customWidth="1"/>
    <col min="12043" max="12043" width="11.75" style="58" customWidth="1"/>
    <col min="12044" max="12044" width="8" style="58" customWidth="1"/>
    <col min="12045" max="12045" width="10.25" style="58" customWidth="1"/>
    <col min="12046" max="12046" width="10.8796296296296" style="58" customWidth="1"/>
    <col min="12047" max="12047" width="8" style="58" customWidth="1"/>
    <col min="12048" max="12048" width="10.3796296296296" style="58" customWidth="1"/>
    <col min="12049" max="12049" width="10.5" style="58" customWidth="1"/>
    <col min="12050" max="12050" width="8" style="58" customWidth="1"/>
    <col min="12051" max="12281" width="9" style="58"/>
    <col min="12282" max="12282" width="20.75" style="58" customWidth="1"/>
    <col min="12283" max="12283" width="8.37962962962963" style="58" customWidth="1"/>
    <col min="12284" max="12284" width="16.75" style="58" customWidth="1"/>
    <col min="12285" max="12285" width="8.5" style="58" customWidth="1"/>
    <col min="12286" max="12286" width="18" style="58" customWidth="1"/>
    <col min="12287" max="12287" width="9.25" style="58" customWidth="1"/>
    <col min="12288" max="12288" width="20.1296296296296" style="58" customWidth="1"/>
    <col min="12289" max="12289" width="8" style="58" customWidth="1"/>
    <col min="12290" max="12290" width="7.75" style="58" customWidth="1"/>
    <col min="12291" max="12291" width="8.75" style="58" customWidth="1"/>
    <col min="12292" max="12292" width="8" style="58" customWidth="1"/>
    <col min="12293" max="12293" width="7.62962962962963" style="58" customWidth="1"/>
    <col min="12294" max="12294" width="8.87962962962963" style="58" customWidth="1"/>
    <col min="12295" max="12295" width="8" style="58" customWidth="1"/>
    <col min="12296" max="12296" width="9" style="58" customWidth="1"/>
    <col min="12297" max="12297" width="9.87962962962963" style="58" customWidth="1"/>
    <col min="12298" max="12298" width="8" style="58" customWidth="1"/>
    <col min="12299" max="12299" width="11.75" style="58" customWidth="1"/>
    <col min="12300" max="12300" width="8" style="58" customWidth="1"/>
    <col min="12301" max="12301" width="10.25" style="58" customWidth="1"/>
    <col min="12302" max="12302" width="10.8796296296296" style="58" customWidth="1"/>
    <col min="12303" max="12303" width="8" style="58" customWidth="1"/>
    <col min="12304" max="12304" width="10.3796296296296" style="58" customWidth="1"/>
    <col min="12305" max="12305" width="10.5" style="58" customWidth="1"/>
    <col min="12306" max="12306" width="8" style="58" customWidth="1"/>
    <col min="12307" max="12537" width="9" style="58"/>
    <col min="12538" max="12538" width="20.75" style="58" customWidth="1"/>
    <col min="12539" max="12539" width="8.37962962962963" style="58" customWidth="1"/>
    <col min="12540" max="12540" width="16.75" style="58" customWidth="1"/>
    <col min="12541" max="12541" width="8.5" style="58" customWidth="1"/>
    <col min="12542" max="12542" width="18" style="58" customWidth="1"/>
    <col min="12543" max="12543" width="9.25" style="58" customWidth="1"/>
    <col min="12544" max="12544" width="20.1296296296296" style="58" customWidth="1"/>
    <col min="12545" max="12545" width="8" style="58" customWidth="1"/>
    <col min="12546" max="12546" width="7.75" style="58" customWidth="1"/>
    <col min="12547" max="12547" width="8.75" style="58" customWidth="1"/>
    <col min="12548" max="12548" width="8" style="58" customWidth="1"/>
    <col min="12549" max="12549" width="7.62962962962963" style="58" customWidth="1"/>
    <col min="12550" max="12550" width="8.87962962962963" style="58" customWidth="1"/>
    <col min="12551" max="12551" width="8" style="58" customWidth="1"/>
    <col min="12552" max="12552" width="9" style="58" customWidth="1"/>
    <col min="12553" max="12553" width="9.87962962962963" style="58" customWidth="1"/>
    <col min="12554" max="12554" width="8" style="58" customWidth="1"/>
    <col min="12555" max="12555" width="11.75" style="58" customWidth="1"/>
    <col min="12556" max="12556" width="8" style="58" customWidth="1"/>
    <col min="12557" max="12557" width="10.25" style="58" customWidth="1"/>
    <col min="12558" max="12558" width="10.8796296296296" style="58" customWidth="1"/>
    <col min="12559" max="12559" width="8" style="58" customWidth="1"/>
    <col min="12560" max="12560" width="10.3796296296296" style="58" customWidth="1"/>
    <col min="12561" max="12561" width="10.5" style="58" customWidth="1"/>
    <col min="12562" max="12562" width="8" style="58" customWidth="1"/>
    <col min="12563" max="12793" width="9" style="58"/>
    <col min="12794" max="12794" width="20.75" style="58" customWidth="1"/>
    <col min="12795" max="12795" width="8.37962962962963" style="58" customWidth="1"/>
    <col min="12796" max="12796" width="16.75" style="58" customWidth="1"/>
    <col min="12797" max="12797" width="8.5" style="58" customWidth="1"/>
    <col min="12798" max="12798" width="18" style="58" customWidth="1"/>
    <col min="12799" max="12799" width="9.25" style="58" customWidth="1"/>
    <col min="12800" max="12800" width="20.1296296296296" style="58" customWidth="1"/>
    <col min="12801" max="12801" width="8" style="58" customWidth="1"/>
    <col min="12802" max="12802" width="7.75" style="58" customWidth="1"/>
    <col min="12803" max="12803" width="8.75" style="58" customWidth="1"/>
    <col min="12804" max="12804" width="8" style="58" customWidth="1"/>
    <col min="12805" max="12805" width="7.62962962962963" style="58" customWidth="1"/>
    <col min="12806" max="12806" width="8.87962962962963" style="58" customWidth="1"/>
    <col min="12807" max="12807" width="8" style="58" customWidth="1"/>
    <col min="12808" max="12808" width="9" style="58" customWidth="1"/>
    <col min="12809" max="12809" width="9.87962962962963" style="58" customWidth="1"/>
    <col min="12810" max="12810" width="8" style="58" customWidth="1"/>
    <col min="12811" max="12811" width="11.75" style="58" customWidth="1"/>
    <col min="12812" max="12812" width="8" style="58" customWidth="1"/>
    <col min="12813" max="12813" width="10.25" style="58" customWidth="1"/>
    <col min="12814" max="12814" width="10.8796296296296" style="58" customWidth="1"/>
    <col min="12815" max="12815" width="8" style="58" customWidth="1"/>
    <col min="12816" max="12816" width="10.3796296296296" style="58" customWidth="1"/>
    <col min="12817" max="12817" width="10.5" style="58" customWidth="1"/>
    <col min="12818" max="12818" width="8" style="58" customWidth="1"/>
    <col min="12819" max="13049" width="9" style="58"/>
    <col min="13050" max="13050" width="20.75" style="58" customWidth="1"/>
    <col min="13051" max="13051" width="8.37962962962963" style="58" customWidth="1"/>
    <col min="13052" max="13052" width="16.75" style="58" customWidth="1"/>
    <col min="13053" max="13053" width="8.5" style="58" customWidth="1"/>
    <col min="13054" max="13054" width="18" style="58" customWidth="1"/>
    <col min="13055" max="13055" width="9.25" style="58" customWidth="1"/>
    <col min="13056" max="13056" width="20.1296296296296" style="58" customWidth="1"/>
    <col min="13057" max="13057" width="8" style="58" customWidth="1"/>
    <col min="13058" max="13058" width="7.75" style="58" customWidth="1"/>
    <col min="13059" max="13059" width="8.75" style="58" customWidth="1"/>
    <col min="13060" max="13060" width="8" style="58" customWidth="1"/>
    <col min="13061" max="13061" width="7.62962962962963" style="58" customWidth="1"/>
    <col min="13062" max="13062" width="8.87962962962963" style="58" customWidth="1"/>
    <col min="13063" max="13063" width="8" style="58" customWidth="1"/>
    <col min="13064" max="13064" width="9" style="58" customWidth="1"/>
    <col min="13065" max="13065" width="9.87962962962963" style="58" customWidth="1"/>
    <col min="13066" max="13066" width="8" style="58" customWidth="1"/>
    <col min="13067" max="13067" width="11.75" style="58" customWidth="1"/>
    <col min="13068" max="13068" width="8" style="58" customWidth="1"/>
    <col min="13069" max="13069" width="10.25" style="58" customWidth="1"/>
    <col min="13070" max="13070" width="10.8796296296296" style="58" customWidth="1"/>
    <col min="13071" max="13071" width="8" style="58" customWidth="1"/>
    <col min="13072" max="13072" width="10.3796296296296" style="58" customWidth="1"/>
    <col min="13073" max="13073" width="10.5" style="58" customWidth="1"/>
    <col min="13074" max="13074" width="8" style="58" customWidth="1"/>
    <col min="13075" max="13305" width="9" style="58"/>
    <col min="13306" max="13306" width="20.75" style="58" customWidth="1"/>
    <col min="13307" max="13307" width="8.37962962962963" style="58" customWidth="1"/>
    <col min="13308" max="13308" width="16.75" style="58" customWidth="1"/>
    <col min="13309" max="13309" width="8.5" style="58" customWidth="1"/>
    <col min="13310" max="13310" width="18" style="58" customWidth="1"/>
    <col min="13311" max="13311" width="9.25" style="58" customWidth="1"/>
    <col min="13312" max="13312" width="20.1296296296296" style="58" customWidth="1"/>
    <col min="13313" max="13313" width="8" style="58" customWidth="1"/>
    <col min="13314" max="13314" width="7.75" style="58" customWidth="1"/>
    <col min="13315" max="13315" width="8.75" style="58" customWidth="1"/>
    <col min="13316" max="13316" width="8" style="58" customWidth="1"/>
    <col min="13317" max="13317" width="7.62962962962963" style="58" customWidth="1"/>
    <col min="13318" max="13318" width="8.87962962962963" style="58" customWidth="1"/>
    <col min="13319" max="13319" width="8" style="58" customWidth="1"/>
    <col min="13320" max="13320" width="9" style="58" customWidth="1"/>
    <col min="13321" max="13321" width="9.87962962962963" style="58" customWidth="1"/>
    <col min="13322" max="13322" width="8" style="58" customWidth="1"/>
    <col min="13323" max="13323" width="11.75" style="58" customWidth="1"/>
    <col min="13324" max="13324" width="8" style="58" customWidth="1"/>
    <col min="13325" max="13325" width="10.25" style="58" customWidth="1"/>
    <col min="13326" max="13326" width="10.8796296296296" style="58" customWidth="1"/>
    <col min="13327" max="13327" width="8" style="58" customWidth="1"/>
    <col min="13328" max="13328" width="10.3796296296296" style="58" customWidth="1"/>
    <col min="13329" max="13329" width="10.5" style="58" customWidth="1"/>
    <col min="13330" max="13330" width="8" style="58" customWidth="1"/>
    <col min="13331" max="13561" width="9" style="58"/>
    <col min="13562" max="13562" width="20.75" style="58" customWidth="1"/>
    <col min="13563" max="13563" width="8.37962962962963" style="58" customWidth="1"/>
    <col min="13564" max="13564" width="16.75" style="58" customWidth="1"/>
    <col min="13565" max="13565" width="8.5" style="58" customWidth="1"/>
    <col min="13566" max="13566" width="18" style="58" customWidth="1"/>
    <col min="13567" max="13567" width="9.25" style="58" customWidth="1"/>
    <col min="13568" max="13568" width="20.1296296296296" style="58" customWidth="1"/>
    <col min="13569" max="13569" width="8" style="58" customWidth="1"/>
    <col min="13570" max="13570" width="7.75" style="58" customWidth="1"/>
    <col min="13571" max="13571" width="8.75" style="58" customWidth="1"/>
    <col min="13572" max="13572" width="8" style="58" customWidth="1"/>
    <col min="13573" max="13573" width="7.62962962962963" style="58" customWidth="1"/>
    <col min="13574" max="13574" width="8.87962962962963" style="58" customWidth="1"/>
    <col min="13575" max="13575" width="8" style="58" customWidth="1"/>
    <col min="13576" max="13576" width="9" style="58" customWidth="1"/>
    <col min="13577" max="13577" width="9.87962962962963" style="58" customWidth="1"/>
    <col min="13578" max="13578" width="8" style="58" customWidth="1"/>
    <col min="13579" max="13579" width="11.75" style="58" customWidth="1"/>
    <col min="13580" max="13580" width="8" style="58" customWidth="1"/>
    <col min="13581" max="13581" width="10.25" style="58" customWidth="1"/>
    <col min="13582" max="13582" width="10.8796296296296" style="58" customWidth="1"/>
    <col min="13583" max="13583" width="8" style="58" customWidth="1"/>
    <col min="13584" max="13584" width="10.3796296296296" style="58" customWidth="1"/>
    <col min="13585" max="13585" width="10.5" style="58" customWidth="1"/>
    <col min="13586" max="13586" width="8" style="58" customWidth="1"/>
    <col min="13587" max="13817" width="9" style="58"/>
    <col min="13818" max="13818" width="20.75" style="58" customWidth="1"/>
    <col min="13819" max="13819" width="8.37962962962963" style="58" customWidth="1"/>
    <col min="13820" max="13820" width="16.75" style="58" customWidth="1"/>
    <col min="13821" max="13821" width="8.5" style="58" customWidth="1"/>
    <col min="13822" max="13822" width="18" style="58" customWidth="1"/>
    <col min="13823" max="13823" width="9.25" style="58" customWidth="1"/>
    <col min="13824" max="13824" width="20.1296296296296" style="58" customWidth="1"/>
    <col min="13825" max="13825" width="8" style="58" customWidth="1"/>
    <col min="13826" max="13826" width="7.75" style="58" customWidth="1"/>
    <col min="13827" max="13827" width="8.75" style="58" customWidth="1"/>
    <col min="13828" max="13828" width="8" style="58" customWidth="1"/>
    <col min="13829" max="13829" width="7.62962962962963" style="58" customWidth="1"/>
    <col min="13830" max="13830" width="8.87962962962963" style="58" customWidth="1"/>
    <col min="13831" max="13831" width="8" style="58" customWidth="1"/>
    <col min="13832" max="13832" width="9" style="58" customWidth="1"/>
    <col min="13833" max="13833" width="9.87962962962963" style="58" customWidth="1"/>
    <col min="13834" max="13834" width="8" style="58" customWidth="1"/>
    <col min="13835" max="13835" width="11.75" style="58" customWidth="1"/>
    <col min="13836" max="13836" width="8" style="58" customWidth="1"/>
    <col min="13837" max="13837" width="10.25" style="58" customWidth="1"/>
    <col min="13838" max="13838" width="10.8796296296296" style="58" customWidth="1"/>
    <col min="13839" max="13839" width="8" style="58" customWidth="1"/>
    <col min="13840" max="13840" width="10.3796296296296" style="58" customWidth="1"/>
    <col min="13841" max="13841" width="10.5" style="58" customWidth="1"/>
    <col min="13842" max="13842" width="8" style="58" customWidth="1"/>
    <col min="13843" max="14073" width="9" style="58"/>
    <col min="14074" max="14074" width="20.75" style="58" customWidth="1"/>
    <col min="14075" max="14075" width="8.37962962962963" style="58" customWidth="1"/>
    <col min="14076" max="14076" width="16.75" style="58" customWidth="1"/>
    <col min="14077" max="14077" width="8.5" style="58" customWidth="1"/>
    <col min="14078" max="14078" width="18" style="58" customWidth="1"/>
    <col min="14079" max="14079" width="9.25" style="58" customWidth="1"/>
    <col min="14080" max="14080" width="20.1296296296296" style="58" customWidth="1"/>
    <col min="14081" max="14081" width="8" style="58" customWidth="1"/>
    <col min="14082" max="14082" width="7.75" style="58" customWidth="1"/>
    <col min="14083" max="14083" width="8.75" style="58" customWidth="1"/>
    <col min="14084" max="14084" width="8" style="58" customWidth="1"/>
    <col min="14085" max="14085" width="7.62962962962963" style="58" customWidth="1"/>
    <col min="14086" max="14086" width="8.87962962962963" style="58" customWidth="1"/>
    <col min="14087" max="14087" width="8" style="58" customWidth="1"/>
    <col min="14088" max="14088" width="9" style="58" customWidth="1"/>
    <col min="14089" max="14089" width="9.87962962962963" style="58" customWidth="1"/>
    <col min="14090" max="14090" width="8" style="58" customWidth="1"/>
    <col min="14091" max="14091" width="11.75" style="58" customWidth="1"/>
    <col min="14092" max="14092" width="8" style="58" customWidth="1"/>
    <col min="14093" max="14093" width="10.25" style="58" customWidth="1"/>
    <col min="14094" max="14094" width="10.8796296296296" style="58" customWidth="1"/>
    <col min="14095" max="14095" width="8" style="58" customWidth="1"/>
    <col min="14096" max="14096" width="10.3796296296296" style="58" customWidth="1"/>
    <col min="14097" max="14097" width="10.5" style="58" customWidth="1"/>
    <col min="14098" max="14098" width="8" style="58" customWidth="1"/>
    <col min="14099" max="14329" width="9" style="58"/>
    <col min="14330" max="14330" width="20.75" style="58" customWidth="1"/>
    <col min="14331" max="14331" width="8.37962962962963" style="58" customWidth="1"/>
    <col min="14332" max="14332" width="16.75" style="58" customWidth="1"/>
    <col min="14333" max="14333" width="8.5" style="58" customWidth="1"/>
    <col min="14334" max="14334" width="18" style="58" customWidth="1"/>
    <col min="14335" max="14335" width="9.25" style="58" customWidth="1"/>
    <col min="14336" max="14336" width="20.1296296296296" style="58" customWidth="1"/>
    <col min="14337" max="14337" width="8" style="58" customWidth="1"/>
    <col min="14338" max="14338" width="7.75" style="58" customWidth="1"/>
    <col min="14339" max="14339" width="8.75" style="58" customWidth="1"/>
    <col min="14340" max="14340" width="8" style="58" customWidth="1"/>
    <col min="14341" max="14341" width="7.62962962962963" style="58" customWidth="1"/>
    <col min="14342" max="14342" width="8.87962962962963" style="58" customWidth="1"/>
    <col min="14343" max="14343" width="8" style="58" customWidth="1"/>
    <col min="14344" max="14344" width="9" style="58" customWidth="1"/>
    <col min="14345" max="14345" width="9.87962962962963" style="58" customWidth="1"/>
    <col min="14346" max="14346" width="8" style="58" customWidth="1"/>
    <col min="14347" max="14347" width="11.75" style="58" customWidth="1"/>
    <col min="14348" max="14348" width="8" style="58" customWidth="1"/>
    <col min="14349" max="14349" width="10.25" style="58" customWidth="1"/>
    <col min="14350" max="14350" width="10.8796296296296" style="58" customWidth="1"/>
    <col min="14351" max="14351" width="8" style="58" customWidth="1"/>
    <col min="14352" max="14352" width="10.3796296296296" style="58" customWidth="1"/>
    <col min="14353" max="14353" width="10.5" style="58" customWidth="1"/>
    <col min="14354" max="14354" width="8" style="58" customWidth="1"/>
    <col min="14355" max="14585" width="9" style="58"/>
    <col min="14586" max="14586" width="20.75" style="58" customWidth="1"/>
    <col min="14587" max="14587" width="8.37962962962963" style="58" customWidth="1"/>
    <col min="14588" max="14588" width="16.75" style="58" customWidth="1"/>
    <col min="14589" max="14589" width="8.5" style="58" customWidth="1"/>
    <col min="14590" max="14590" width="18" style="58" customWidth="1"/>
    <col min="14591" max="14591" width="9.25" style="58" customWidth="1"/>
    <col min="14592" max="14592" width="20.1296296296296" style="58" customWidth="1"/>
    <col min="14593" max="14593" width="8" style="58" customWidth="1"/>
    <col min="14594" max="14594" width="7.75" style="58" customWidth="1"/>
    <col min="14595" max="14595" width="8.75" style="58" customWidth="1"/>
    <col min="14596" max="14596" width="8" style="58" customWidth="1"/>
    <col min="14597" max="14597" width="7.62962962962963" style="58" customWidth="1"/>
    <col min="14598" max="14598" width="8.87962962962963" style="58" customWidth="1"/>
    <col min="14599" max="14599" width="8" style="58" customWidth="1"/>
    <col min="14600" max="14600" width="9" style="58" customWidth="1"/>
    <col min="14601" max="14601" width="9.87962962962963" style="58" customWidth="1"/>
    <col min="14602" max="14602" width="8" style="58" customWidth="1"/>
    <col min="14603" max="14603" width="11.75" style="58" customWidth="1"/>
    <col min="14604" max="14604" width="8" style="58" customWidth="1"/>
    <col min="14605" max="14605" width="10.25" style="58" customWidth="1"/>
    <col min="14606" max="14606" width="10.8796296296296" style="58" customWidth="1"/>
    <col min="14607" max="14607" width="8" style="58" customWidth="1"/>
    <col min="14608" max="14608" width="10.3796296296296" style="58" customWidth="1"/>
    <col min="14609" max="14609" width="10.5" style="58" customWidth="1"/>
    <col min="14610" max="14610" width="8" style="58" customWidth="1"/>
    <col min="14611" max="14841" width="9" style="58"/>
    <col min="14842" max="14842" width="20.75" style="58" customWidth="1"/>
    <col min="14843" max="14843" width="8.37962962962963" style="58" customWidth="1"/>
    <col min="14844" max="14844" width="16.75" style="58" customWidth="1"/>
    <col min="14845" max="14845" width="8.5" style="58" customWidth="1"/>
    <col min="14846" max="14846" width="18" style="58" customWidth="1"/>
    <col min="14847" max="14847" width="9.25" style="58" customWidth="1"/>
    <col min="14848" max="14848" width="20.1296296296296" style="58" customWidth="1"/>
    <col min="14849" max="14849" width="8" style="58" customWidth="1"/>
    <col min="14850" max="14850" width="7.75" style="58" customWidth="1"/>
    <col min="14851" max="14851" width="8.75" style="58" customWidth="1"/>
    <col min="14852" max="14852" width="8" style="58" customWidth="1"/>
    <col min="14853" max="14853" width="7.62962962962963" style="58" customWidth="1"/>
    <col min="14854" max="14854" width="8.87962962962963" style="58" customWidth="1"/>
    <col min="14855" max="14855" width="8" style="58" customWidth="1"/>
    <col min="14856" max="14856" width="9" style="58" customWidth="1"/>
    <col min="14857" max="14857" width="9.87962962962963" style="58" customWidth="1"/>
    <col min="14858" max="14858" width="8" style="58" customWidth="1"/>
    <col min="14859" max="14859" width="11.75" style="58" customWidth="1"/>
    <col min="14860" max="14860" width="8" style="58" customWidth="1"/>
    <col min="14861" max="14861" width="10.25" style="58" customWidth="1"/>
    <col min="14862" max="14862" width="10.8796296296296" style="58" customWidth="1"/>
    <col min="14863" max="14863" width="8" style="58" customWidth="1"/>
    <col min="14864" max="14864" width="10.3796296296296" style="58" customWidth="1"/>
    <col min="14865" max="14865" width="10.5" style="58" customWidth="1"/>
    <col min="14866" max="14866" width="8" style="58" customWidth="1"/>
    <col min="14867" max="15097" width="9" style="58"/>
    <col min="15098" max="15098" width="20.75" style="58" customWidth="1"/>
    <col min="15099" max="15099" width="8.37962962962963" style="58" customWidth="1"/>
    <col min="15100" max="15100" width="16.75" style="58" customWidth="1"/>
    <col min="15101" max="15101" width="8.5" style="58" customWidth="1"/>
    <col min="15102" max="15102" width="18" style="58" customWidth="1"/>
    <col min="15103" max="15103" width="9.25" style="58" customWidth="1"/>
    <col min="15104" max="15104" width="20.1296296296296" style="58" customWidth="1"/>
    <col min="15105" max="15105" width="8" style="58" customWidth="1"/>
    <col min="15106" max="15106" width="7.75" style="58" customWidth="1"/>
    <col min="15107" max="15107" width="8.75" style="58" customWidth="1"/>
    <col min="15108" max="15108" width="8" style="58" customWidth="1"/>
    <col min="15109" max="15109" width="7.62962962962963" style="58" customWidth="1"/>
    <col min="15110" max="15110" width="8.87962962962963" style="58" customWidth="1"/>
    <col min="15111" max="15111" width="8" style="58" customWidth="1"/>
    <col min="15112" max="15112" width="9" style="58" customWidth="1"/>
    <col min="15113" max="15113" width="9.87962962962963" style="58" customWidth="1"/>
    <col min="15114" max="15114" width="8" style="58" customWidth="1"/>
    <col min="15115" max="15115" width="11.75" style="58" customWidth="1"/>
    <col min="15116" max="15116" width="8" style="58" customWidth="1"/>
    <col min="15117" max="15117" width="10.25" style="58" customWidth="1"/>
    <col min="15118" max="15118" width="10.8796296296296" style="58" customWidth="1"/>
    <col min="15119" max="15119" width="8" style="58" customWidth="1"/>
    <col min="15120" max="15120" width="10.3796296296296" style="58" customWidth="1"/>
    <col min="15121" max="15121" width="10.5" style="58" customWidth="1"/>
    <col min="15122" max="15122" width="8" style="58" customWidth="1"/>
    <col min="15123" max="15353" width="9" style="58"/>
    <col min="15354" max="15354" width="20.75" style="58" customWidth="1"/>
    <col min="15355" max="15355" width="8.37962962962963" style="58" customWidth="1"/>
    <col min="15356" max="15356" width="16.75" style="58" customWidth="1"/>
    <col min="15357" max="15357" width="8.5" style="58" customWidth="1"/>
    <col min="15358" max="15358" width="18" style="58" customWidth="1"/>
    <col min="15359" max="15359" width="9.25" style="58" customWidth="1"/>
    <col min="15360" max="15360" width="20.1296296296296" style="58" customWidth="1"/>
    <col min="15361" max="15361" width="8" style="58" customWidth="1"/>
    <col min="15362" max="15362" width="7.75" style="58" customWidth="1"/>
    <col min="15363" max="15363" width="8.75" style="58" customWidth="1"/>
    <col min="15364" max="15364" width="8" style="58" customWidth="1"/>
    <col min="15365" max="15365" width="7.62962962962963" style="58" customWidth="1"/>
    <col min="15366" max="15366" width="8.87962962962963" style="58" customWidth="1"/>
    <col min="15367" max="15367" width="8" style="58" customWidth="1"/>
    <col min="15368" max="15368" width="9" style="58" customWidth="1"/>
    <col min="15369" max="15369" width="9.87962962962963" style="58" customWidth="1"/>
    <col min="15370" max="15370" width="8" style="58" customWidth="1"/>
    <col min="15371" max="15371" width="11.75" style="58" customWidth="1"/>
    <col min="15372" max="15372" width="8" style="58" customWidth="1"/>
    <col min="15373" max="15373" width="10.25" style="58" customWidth="1"/>
    <col min="15374" max="15374" width="10.8796296296296" style="58" customWidth="1"/>
    <col min="15375" max="15375" width="8" style="58" customWidth="1"/>
    <col min="15376" max="15376" width="10.3796296296296" style="58" customWidth="1"/>
    <col min="15377" max="15377" width="10.5" style="58" customWidth="1"/>
    <col min="15378" max="15378" width="8" style="58" customWidth="1"/>
    <col min="15379" max="15609" width="9" style="58"/>
    <col min="15610" max="15610" width="20.75" style="58" customWidth="1"/>
    <col min="15611" max="15611" width="8.37962962962963" style="58" customWidth="1"/>
    <col min="15612" max="15612" width="16.75" style="58" customWidth="1"/>
    <col min="15613" max="15613" width="8.5" style="58" customWidth="1"/>
    <col min="15614" max="15614" width="18" style="58" customWidth="1"/>
    <col min="15615" max="15615" width="9.25" style="58" customWidth="1"/>
    <col min="15616" max="15616" width="20.1296296296296" style="58" customWidth="1"/>
    <col min="15617" max="15617" width="8" style="58" customWidth="1"/>
    <col min="15618" max="15618" width="7.75" style="58" customWidth="1"/>
    <col min="15619" max="15619" width="8.75" style="58" customWidth="1"/>
    <col min="15620" max="15620" width="8" style="58" customWidth="1"/>
    <col min="15621" max="15621" width="7.62962962962963" style="58" customWidth="1"/>
    <col min="15622" max="15622" width="8.87962962962963" style="58" customWidth="1"/>
    <col min="15623" max="15623" width="8" style="58" customWidth="1"/>
    <col min="15624" max="15624" width="9" style="58" customWidth="1"/>
    <col min="15625" max="15625" width="9.87962962962963" style="58" customWidth="1"/>
    <col min="15626" max="15626" width="8" style="58" customWidth="1"/>
    <col min="15627" max="15627" width="11.75" style="58" customWidth="1"/>
    <col min="15628" max="15628" width="8" style="58" customWidth="1"/>
    <col min="15629" max="15629" width="10.25" style="58" customWidth="1"/>
    <col min="15630" max="15630" width="10.8796296296296" style="58" customWidth="1"/>
    <col min="15631" max="15631" width="8" style="58" customWidth="1"/>
    <col min="15632" max="15632" width="10.3796296296296" style="58" customWidth="1"/>
    <col min="15633" max="15633" width="10.5" style="58" customWidth="1"/>
    <col min="15634" max="15634" width="8" style="58" customWidth="1"/>
    <col min="15635" max="15865" width="9" style="58"/>
    <col min="15866" max="15866" width="20.75" style="58" customWidth="1"/>
    <col min="15867" max="15867" width="8.37962962962963" style="58" customWidth="1"/>
    <col min="15868" max="15868" width="16.75" style="58" customWidth="1"/>
    <col min="15869" max="15869" width="8.5" style="58" customWidth="1"/>
    <col min="15870" max="15870" width="18" style="58" customWidth="1"/>
    <col min="15871" max="15871" width="9.25" style="58" customWidth="1"/>
    <col min="15872" max="15872" width="20.1296296296296" style="58" customWidth="1"/>
    <col min="15873" max="15873" width="8" style="58" customWidth="1"/>
    <col min="15874" max="15874" width="7.75" style="58" customWidth="1"/>
    <col min="15875" max="15875" width="8.75" style="58" customWidth="1"/>
    <col min="15876" max="15876" width="8" style="58" customWidth="1"/>
    <col min="15877" max="15877" width="7.62962962962963" style="58" customWidth="1"/>
    <col min="15878" max="15878" width="8.87962962962963" style="58" customWidth="1"/>
    <col min="15879" max="15879" width="8" style="58" customWidth="1"/>
    <col min="15880" max="15880" width="9" style="58" customWidth="1"/>
    <col min="15881" max="15881" width="9.87962962962963" style="58" customWidth="1"/>
    <col min="15882" max="15882" width="8" style="58" customWidth="1"/>
    <col min="15883" max="15883" width="11.75" style="58" customWidth="1"/>
    <col min="15884" max="15884" width="8" style="58" customWidth="1"/>
    <col min="15885" max="15885" width="10.25" style="58" customWidth="1"/>
    <col min="15886" max="15886" width="10.8796296296296" style="58" customWidth="1"/>
    <col min="15887" max="15887" width="8" style="58" customWidth="1"/>
    <col min="15888" max="15888" width="10.3796296296296" style="58" customWidth="1"/>
    <col min="15889" max="15889" width="10.5" style="58" customWidth="1"/>
    <col min="15890" max="15890" width="8" style="58" customWidth="1"/>
    <col min="15891" max="16121" width="9" style="58"/>
    <col min="16122" max="16122" width="20.75" style="58" customWidth="1"/>
    <col min="16123" max="16123" width="8.37962962962963" style="58" customWidth="1"/>
    <col min="16124" max="16124" width="16.75" style="58" customWidth="1"/>
    <col min="16125" max="16125" width="8.5" style="58" customWidth="1"/>
    <col min="16126" max="16126" width="18" style="58" customWidth="1"/>
    <col min="16127" max="16127" width="9.25" style="58" customWidth="1"/>
    <col min="16128" max="16128" width="20.1296296296296" style="58" customWidth="1"/>
    <col min="16129" max="16129" width="8" style="58" customWidth="1"/>
    <col min="16130" max="16130" width="7.75" style="58" customWidth="1"/>
    <col min="16131" max="16131" width="8.75" style="58" customWidth="1"/>
    <col min="16132" max="16132" width="8" style="58" customWidth="1"/>
    <col min="16133" max="16133" width="7.62962962962963" style="58" customWidth="1"/>
    <col min="16134" max="16134" width="8.87962962962963" style="58" customWidth="1"/>
    <col min="16135" max="16135" width="8" style="58" customWidth="1"/>
    <col min="16136" max="16136" width="9" style="58" customWidth="1"/>
    <col min="16137" max="16137" width="9.87962962962963" style="58" customWidth="1"/>
    <col min="16138" max="16138" width="8" style="58" customWidth="1"/>
    <col min="16139" max="16139" width="11.75" style="58" customWidth="1"/>
    <col min="16140" max="16140" width="8" style="58" customWidth="1"/>
    <col min="16141" max="16141" width="10.25" style="58" customWidth="1"/>
    <col min="16142" max="16142" width="10.8796296296296" style="58" customWidth="1"/>
    <col min="16143" max="16143" width="8" style="58" customWidth="1"/>
    <col min="16144" max="16144" width="10.3796296296296" style="58" customWidth="1"/>
    <col min="16145" max="16145" width="10.5" style="58" customWidth="1"/>
    <col min="16146" max="16146" width="8" style="58" customWidth="1"/>
    <col min="16147" max="16384" width="9" style="58"/>
  </cols>
  <sheetData>
    <row r="1" ht="19.5" customHeight="1" spans="1:1">
      <c r="A1" s="59" t="s">
        <v>974</v>
      </c>
    </row>
    <row r="2" ht="34.5" customHeight="1" spans="1:17">
      <c r="A2" s="60" t="s">
        <v>975</v>
      </c>
      <c r="B2" s="60"/>
      <c r="C2" s="60"/>
      <c r="D2" s="60"/>
      <c r="E2" s="60"/>
      <c r="F2" s="60"/>
      <c r="G2" s="60"/>
      <c r="H2" s="60"/>
      <c r="I2" s="60"/>
      <c r="J2" s="60"/>
      <c r="K2" s="60"/>
      <c r="L2" s="60"/>
      <c r="M2" s="60"/>
      <c r="N2" s="60"/>
      <c r="O2" s="60"/>
      <c r="P2" s="60"/>
      <c r="Q2" s="60"/>
    </row>
    <row r="3" ht="24" customHeight="1" spans="1:17">
      <c r="A3" s="61"/>
      <c r="B3" s="61"/>
      <c r="C3" s="61"/>
      <c r="D3" s="61"/>
      <c r="E3" s="61"/>
      <c r="F3" s="61"/>
      <c r="G3" s="61"/>
      <c r="H3" s="61"/>
      <c r="I3" s="61"/>
      <c r="J3" s="61"/>
      <c r="K3" s="61"/>
      <c r="L3" s="61"/>
      <c r="M3" s="61"/>
      <c r="N3" s="61"/>
      <c r="O3" s="61"/>
      <c r="P3" s="66" t="s">
        <v>2</v>
      </c>
      <c r="Q3" s="66"/>
    </row>
    <row r="4" ht="35.1" customHeight="1" spans="1:17">
      <c r="A4" s="62" t="s">
        <v>976</v>
      </c>
      <c r="B4" s="63"/>
      <c r="C4" s="63"/>
      <c r="D4" s="62" t="s">
        <v>977</v>
      </c>
      <c r="E4" s="63"/>
      <c r="F4" s="63"/>
      <c r="G4" s="62" t="s">
        <v>978</v>
      </c>
      <c r="H4" s="63"/>
      <c r="I4" s="63"/>
      <c r="J4" s="63"/>
      <c r="K4" s="63"/>
      <c r="L4" s="63"/>
      <c r="M4" s="63"/>
      <c r="N4" s="63"/>
      <c r="O4" s="62" t="s">
        <v>979</v>
      </c>
      <c r="P4" s="63"/>
      <c r="Q4" s="63"/>
    </row>
    <row r="5" ht="35.1" customHeight="1" spans="1:17">
      <c r="A5" s="62" t="s">
        <v>980</v>
      </c>
      <c r="B5" s="62" t="s">
        <v>981</v>
      </c>
      <c r="C5" s="63"/>
      <c r="D5" s="62" t="s">
        <v>82</v>
      </c>
      <c r="E5" s="62" t="s">
        <v>981</v>
      </c>
      <c r="F5" s="63"/>
      <c r="G5" s="62" t="s">
        <v>978</v>
      </c>
      <c r="H5" s="63"/>
      <c r="I5" s="63"/>
      <c r="J5" s="62" t="s">
        <v>982</v>
      </c>
      <c r="K5" s="63"/>
      <c r="L5" s="62" t="s">
        <v>983</v>
      </c>
      <c r="M5" s="63"/>
      <c r="N5" s="63"/>
      <c r="O5" s="62" t="s">
        <v>82</v>
      </c>
      <c r="P5" s="62" t="s">
        <v>981</v>
      </c>
      <c r="Q5" s="63"/>
    </row>
    <row r="6" ht="35.1" customHeight="1" spans="1:17">
      <c r="A6" s="63"/>
      <c r="B6" s="62" t="s">
        <v>984</v>
      </c>
      <c r="C6" s="62" t="s">
        <v>985</v>
      </c>
      <c r="D6" s="63"/>
      <c r="E6" s="62" t="s">
        <v>984</v>
      </c>
      <c r="F6" s="62" t="s">
        <v>985</v>
      </c>
      <c r="G6" s="62" t="s">
        <v>82</v>
      </c>
      <c r="H6" s="62" t="s">
        <v>981</v>
      </c>
      <c r="I6" s="63"/>
      <c r="J6" s="62" t="s">
        <v>811</v>
      </c>
      <c r="K6" s="62" t="s">
        <v>981</v>
      </c>
      <c r="L6" s="62" t="s">
        <v>811</v>
      </c>
      <c r="M6" s="62" t="s">
        <v>981</v>
      </c>
      <c r="N6" s="63"/>
      <c r="O6" s="63"/>
      <c r="P6" s="62" t="s">
        <v>984</v>
      </c>
      <c r="Q6" s="62" t="s">
        <v>985</v>
      </c>
    </row>
    <row r="7" ht="35.1" customHeight="1" spans="1:17">
      <c r="A7" s="63"/>
      <c r="B7" s="62"/>
      <c r="C7" s="62"/>
      <c r="D7" s="63"/>
      <c r="E7" s="62"/>
      <c r="F7" s="62"/>
      <c r="G7" s="62"/>
      <c r="H7" s="62" t="s">
        <v>984</v>
      </c>
      <c r="I7" s="62" t="s">
        <v>985</v>
      </c>
      <c r="J7" s="62"/>
      <c r="K7" s="62" t="s">
        <v>985</v>
      </c>
      <c r="L7" s="62"/>
      <c r="M7" s="62" t="s">
        <v>984</v>
      </c>
      <c r="N7" s="62" t="s">
        <v>985</v>
      </c>
      <c r="O7" s="63"/>
      <c r="P7" s="62"/>
      <c r="Q7" s="62"/>
    </row>
    <row r="8" ht="35.1" customHeight="1" spans="1:17">
      <c r="A8" s="64">
        <v>729.278</v>
      </c>
      <c r="B8" s="64">
        <v>370.178</v>
      </c>
      <c r="C8" s="64">
        <v>359.1</v>
      </c>
      <c r="D8" s="64">
        <v>43</v>
      </c>
      <c r="E8" s="64">
        <v>7.5</v>
      </c>
      <c r="F8" s="64">
        <v>35.5</v>
      </c>
      <c r="G8" s="64">
        <v>393.65</v>
      </c>
      <c r="H8" s="64">
        <v>282.15</v>
      </c>
      <c r="I8" s="64">
        <v>111.5</v>
      </c>
      <c r="J8" s="64"/>
      <c r="K8" s="64"/>
      <c r="L8" s="64">
        <v>393.65</v>
      </c>
      <c r="M8" s="64">
        <v>282.15</v>
      </c>
      <c r="N8" s="64">
        <v>111.5</v>
      </c>
      <c r="O8" s="64">
        <v>292.628</v>
      </c>
      <c r="P8" s="64">
        <v>80.528</v>
      </c>
      <c r="Q8" s="64">
        <v>212.1</v>
      </c>
    </row>
    <row r="9" ht="51" customHeight="1" spans="1:17">
      <c r="A9" s="65" t="s">
        <v>986</v>
      </c>
      <c r="B9" s="65"/>
      <c r="C9" s="65"/>
      <c r="D9" s="65"/>
      <c r="E9" s="65"/>
      <c r="F9" s="65"/>
      <c r="G9" s="65"/>
      <c r="H9" s="65"/>
      <c r="I9" s="65"/>
      <c r="J9" s="65"/>
      <c r="K9" s="65"/>
      <c r="L9" s="65"/>
      <c r="M9" s="65"/>
      <c r="N9" s="65"/>
      <c r="O9" s="65"/>
      <c r="P9" s="65"/>
      <c r="Q9" s="65"/>
    </row>
  </sheetData>
  <mergeCells count="27">
    <mergeCell ref="A2:Q2"/>
    <mergeCell ref="P3:Q3"/>
    <mergeCell ref="A4:C4"/>
    <mergeCell ref="D4:F4"/>
    <mergeCell ref="G4:N4"/>
    <mergeCell ref="O4:Q4"/>
    <mergeCell ref="B5:C5"/>
    <mergeCell ref="E5:F5"/>
    <mergeCell ref="G5:I5"/>
    <mergeCell ref="J5:K5"/>
    <mergeCell ref="L5:N5"/>
    <mergeCell ref="P5:Q5"/>
    <mergeCell ref="H6:I6"/>
    <mergeCell ref="M6:N6"/>
    <mergeCell ref="A9:Q9"/>
    <mergeCell ref="A5:A7"/>
    <mergeCell ref="B6:B7"/>
    <mergeCell ref="C6:C7"/>
    <mergeCell ref="D5:D7"/>
    <mergeCell ref="E6:E7"/>
    <mergeCell ref="F6:F7"/>
    <mergeCell ref="G6:G7"/>
    <mergeCell ref="J6:J7"/>
    <mergeCell ref="L6:L7"/>
    <mergeCell ref="O5:O7"/>
    <mergeCell ref="P6:P7"/>
    <mergeCell ref="Q6:Q7"/>
  </mergeCells>
  <printOptions horizontalCentered="1"/>
  <pageMargins left="0.786805555555556" right="0.786805555555556" top="1.18055555555556" bottom="0.984027777777778" header="0.511805555555556" footer="0.511805555555556"/>
  <pageSetup paperSize="9" orientation="landscape" horizontalDpi="3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4"/>
  <sheetViews>
    <sheetView zoomScale="90" zoomScaleNormal="90" workbookViewId="0">
      <selection activeCell="F31" sqref="F31"/>
    </sheetView>
  </sheetViews>
  <sheetFormatPr defaultColWidth="9" defaultRowHeight="24.95" customHeight="1" outlineLevelCol="5"/>
  <cols>
    <col min="1" max="1" width="11.8796296296296" style="37" customWidth="1"/>
    <col min="2" max="2" width="10.5" style="37" customWidth="1"/>
    <col min="3" max="3" width="22.5" style="38" customWidth="1"/>
    <col min="4" max="4" width="16.5" style="38" customWidth="1"/>
    <col min="5" max="5" width="35.3796296296296" style="38" customWidth="1"/>
    <col min="6" max="6" width="19.6296296296296" style="38" customWidth="1"/>
    <col min="7" max="16384" width="9" style="38"/>
  </cols>
  <sheetData>
    <row r="1" customHeight="1" spans="1:6">
      <c r="A1" s="39" t="s">
        <v>987</v>
      </c>
      <c r="B1" s="39"/>
      <c r="C1" s="39"/>
      <c r="D1" s="39"/>
      <c r="E1" s="39"/>
      <c r="F1" s="39"/>
    </row>
    <row r="2" customHeight="1" spans="1:6">
      <c r="A2" s="40"/>
      <c r="B2" s="40"/>
      <c r="C2" s="41"/>
      <c r="D2" s="41"/>
      <c r="E2" s="41"/>
      <c r="F2" s="41" t="s">
        <v>988</v>
      </c>
    </row>
    <row r="3" ht="27.95" customHeight="1" spans="1:6">
      <c r="A3" s="42" t="s">
        <v>989</v>
      </c>
      <c r="B3" s="43" t="s">
        <v>886</v>
      </c>
      <c r="C3" s="44" t="s">
        <v>990</v>
      </c>
      <c r="D3" s="42" t="s">
        <v>991</v>
      </c>
      <c r="E3" s="45" t="s">
        <v>992</v>
      </c>
      <c r="F3" s="44" t="s">
        <v>993</v>
      </c>
    </row>
    <row r="4" ht="27.95" customHeight="1" spans="1:6">
      <c r="A4" s="46" t="s">
        <v>994</v>
      </c>
      <c r="B4" s="47">
        <v>2012902</v>
      </c>
      <c r="C4" s="48" t="s">
        <v>995</v>
      </c>
      <c r="D4" s="49">
        <v>54000</v>
      </c>
      <c r="E4" s="50" t="s">
        <v>996</v>
      </c>
      <c r="F4" s="51" t="s">
        <v>997</v>
      </c>
    </row>
    <row r="5" ht="27.95" customHeight="1" spans="1:6">
      <c r="A5" s="46" t="s">
        <v>998</v>
      </c>
      <c r="B5" s="47">
        <v>2012902</v>
      </c>
      <c r="C5" s="48" t="s">
        <v>995</v>
      </c>
      <c r="D5" s="49">
        <v>30000</v>
      </c>
      <c r="E5" s="50" t="s">
        <v>999</v>
      </c>
      <c r="F5" s="51" t="s">
        <v>997</v>
      </c>
    </row>
    <row r="6" ht="27.95" customHeight="1" spans="1:6">
      <c r="A6" s="46" t="s">
        <v>1000</v>
      </c>
      <c r="B6" s="47">
        <v>2012999</v>
      </c>
      <c r="C6" s="48" t="s">
        <v>1001</v>
      </c>
      <c r="D6" s="49">
        <v>38200</v>
      </c>
      <c r="E6" s="50" t="s">
        <v>1002</v>
      </c>
      <c r="F6" s="51" t="s">
        <v>997</v>
      </c>
    </row>
    <row r="7" ht="27.95" customHeight="1" spans="1:6">
      <c r="A7" s="46" t="s">
        <v>1003</v>
      </c>
      <c r="B7" s="47">
        <v>2011504</v>
      </c>
      <c r="C7" s="48" t="s">
        <v>1004</v>
      </c>
      <c r="D7" s="49">
        <v>200000</v>
      </c>
      <c r="E7" s="50" t="s">
        <v>1005</v>
      </c>
      <c r="F7" s="51" t="s">
        <v>997</v>
      </c>
    </row>
    <row r="8" ht="27.95" customHeight="1" spans="1:6">
      <c r="A8" s="46" t="s">
        <v>1006</v>
      </c>
      <c r="B8" s="47">
        <v>2013602</v>
      </c>
      <c r="C8" s="48" t="s">
        <v>995</v>
      </c>
      <c r="D8" s="49">
        <v>70000</v>
      </c>
      <c r="E8" s="50" t="s">
        <v>1007</v>
      </c>
      <c r="F8" s="51" t="s">
        <v>997</v>
      </c>
    </row>
    <row r="9" ht="27.95" customHeight="1" spans="1:6">
      <c r="A9" s="46" t="s">
        <v>1008</v>
      </c>
      <c r="B9" s="47">
        <v>2040211</v>
      </c>
      <c r="C9" s="52" t="s">
        <v>1009</v>
      </c>
      <c r="D9" s="53">
        <v>880000</v>
      </c>
      <c r="E9" s="50" t="s">
        <v>1010</v>
      </c>
      <c r="F9" s="51" t="s">
        <v>997</v>
      </c>
    </row>
    <row r="10" ht="27.95" customHeight="1" spans="1:6">
      <c r="A10" s="46" t="s">
        <v>1011</v>
      </c>
      <c r="B10" s="47">
        <v>2040604</v>
      </c>
      <c r="C10" s="52" t="s">
        <v>1012</v>
      </c>
      <c r="D10" s="53">
        <v>50000</v>
      </c>
      <c r="E10" s="50" t="s">
        <v>1013</v>
      </c>
      <c r="F10" s="51" t="s">
        <v>997</v>
      </c>
    </row>
    <row r="11" ht="27.95" customHeight="1" spans="1:6">
      <c r="A11" s="46" t="s">
        <v>1011</v>
      </c>
      <c r="B11" s="47">
        <v>2040607</v>
      </c>
      <c r="C11" s="52" t="s">
        <v>1014</v>
      </c>
      <c r="D11" s="53">
        <v>350000</v>
      </c>
      <c r="E11" s="50" t="s">
        <v>1015</v>
      </c>
      <c r="F11" s="51" t="s">
        <v>997</v>
      </c>
    </row>
    <row r="12" ht="27.95" customHeight="1" spans="1:6">
      <c r="A12" s="46" t="s">
        <v>1016</v>
      </c>
      <c r="B12" s="47">
        <v>2070199</v>
      </c>
      <c r="C12" s="52" t="s">
        <v>1017</v>
      </c>
      <c r="D12" s="53">
        <v>3375500</v>
      </c>
      <c r="E12" s="50" t="s">
        <v>1018</v>
      </c>
      <c r="F12" s="51" t="s">
        <v>997</v>
      </c>
    </row>
    <row r="13" ht="27.95" customHeight="1" spans="1:6">
      <c r="A13" s="46" t="s">
        <v>1019</v>
      </c>
      <c r="B13" s="47">
        <v>2070199</v>
      </c>
      <c r="C13" s="52" t="s">
        <v>1017</v>
      </c>
      <c r="D13" s="53">
        <v>460000</v>
      </c>
      <c r="E13" s="50" t="s">
        <v>1020</v>
      </c>
      <c r="F13" s="51" t="s">
        <v>997</v>
      </c>
    </row>
    <row r="14" ht="27.95" customHeight="1" spans="1:6">
      <c r="A14" s="46" t="s">
        <v>1021</v>
      </c>
      <c r="B14" s="47">
        <v>2070199</v>
      </c>
      <c r="C14" s="52" t="s">
        <v>1017</v>
      </c>
      <c r="D14" s="53">
        <v>720000</v>
      </c>
      <c r="E14" s="50" t="s">
        <v>1022</v>
      </c>
      <c r="F14" s="51" t="s">
        <v>997</v>
      </c>
    </row>
    <row r="15" ht="27.95" customHeight="1" spans="1:6">
      <c r="A15" s="46" t="s">
        <v>1023</v>
      </c>
      <c r="B15" s="51">
        <v>2081104</v>
      </c>
      <c r="C15" s="52" t="s">
        <v>320</v>
      </c>
      <c r="D15" s="53">
        <v>345800</v>
      </c>
      <c r="E15" s="50" t="s">
        <v>1024</v>
      </c>
      <c r="F15" s="51" t="s">
        <v>997</v>
      </c>
    </row>
    <row r="16" ht="27.95" customHeight="1" spans="1:6">
      <c r="A16" s="46" t="s">
        <v>1025</v>
      </c>
      <c r="B16" s="51">
        <v>2080701</v>
      </c>
      <c r="C16" s="52" t="s">
        <v>1026</v>
      </c>
      <c r="D16" s="53">
        <v>11630000</v>
      </c>
      <c r="E16" s="50" t="s">
        <v>1027</v>
      </c>
      <c r="F16" s="51" t="s">
        <v>997</v>
      </c>
    </row>
    <row r="17" ht="27.95" customHeight="1" spans="1:6">
      <c r="A17" s="46" t="s">
        <v>1028</v>
      </c>
      <c r="B17" s="46">
        <v>2110502</v>
      </c>
      <c r="C17" s="54" t="s">
        <v>1029</v>
      </c>
      <c r="D17" s="53">
        <v>4883000</v>
      </c>
      <c r="E17" s="50" t="s">
        <v>1030</v>
      </c>
      <c r="F17" s="51" t="s">
        <v>997</v>
      </c>
    </row>
    <row r="18" ht="27.95" customHeight="1" spans="1:6">
      <c r="A18" s="46" t="s">
        <v>1031</v>
      </c>
      <c r="B18" s="46">
        <v>2130121</v>
      </c>
      <c r="C18" s="54" t="s">
        <v>1032</v>
      </c>
      <c r="D18" s="53">
        <v>10000000</v>
      </c>
      <c r="E18" s="50" t="s">
        <v>1033</v>
      </c>
      <c r="F18" s="51" t="s">
        <v>997</v>
      </c>
    </row>
    <row r="19" ht="27.95" customHeight="1" spans="1:6">
      <c r="A19" s="46" t="s">
        <v>1031</v>
      </c>
      <c r="B19" s="46">
        <v>2130122</v>
      </c>
      <c r="C19" s="54" t="s">
        <v>1034</v>
      </c>
      <c r="D19" s="53">
        <v>1480000</v>
      </c>
      <c r="E19" s="50" t="s">
        <v>1035</v>
      </c>
      <c r="F19" s="51" t="s">
        <v>997</v>
      </c>
    </row>
    <row r="20" ht="27.95" customHeight="1" spans="1:6">
      <c r="A20" s="46" t="s">
        <v>1031</v>
      </c>
      <c r="B20" s="46">
        <v>2130135</v>
      </c>
      <c r="C20" s="54" t="s">
        <v>1036</v>
      </c>
      <c r="D20" s="53">
        <v>1231500</v>
      </c>
      <c r="E20" s="50" t="s">
        <v>1037</v>
      </c>
      <c r="F20" s="51" t="s">
        <v>997</v>
      </c>
    </row>
    <row r="21" ht="27.95" customHeight="1" spans="1:6">
      <c r="A21" s="46" t="s">
        <v>1031</v>
      </c>
      <c r="B21" s="46">
        <v>2130108</v>
      </c>
      <c r="C21" s="54" t="s">
        <v>1038</v>
      </c>
      <c r="D21" s="53">
        <v>80000</v>
      </c>
      <c r="E21" s="50" t="s">
        <v>1039</v>
      </c>
      <c r="F21" s="51" t="s">
        <v>997</v>
      </c>
    </row>
    <row r="22" ht="27.95" customHeight="1" spans="1:6">
      <c r="A22" s="46" t="s">
        <v>1040</v>
      </c>
      <c r="B22" s="46">
        <v>2130122</v>
      </c>
      <c r="C22" s="54" t="s">
        <v>1041</v>
      </c>
      <c r="D22" s="53">
        <v>10600000</v>
      </c>
      <c r="E22" s="50" t="s">
        <v>1042</v>
      </c>
      <c r="F22" s="51" t="s">
        <v>997</v>
      </c>
    </row>
    <row r="23" ht="27.95" customHeight="1" spans="1:6">
      <c r="A23" s="46" t="s">
        <v>1043</v>
      </c>
      <c r="B23" s="46">
        <v>2130207</v>
      </c>
      <c r="C23" s="54" t="s">
        <v>1044</v>
      </c>
      <c r="D23" s="53">
        <v>1640000</v>
      </c>
      <c r="E23" s="50" t="s">
        <v>1045</v>
      </c>
      <c r="F23" s="51" t="s">
        <v>997</v>
      </c>
    </row>
    <row r="24" ht="27.95" customHeight="1" spans="1:6">
      <c r="A24" s="46" t="s">
        <v>1043</v>
      </c>
      <c r="B24" s="46">
        <v>2130209</v>
      </c>
      <c r="C24" s="54" t="s">
        <v>1046</v>
      </c>
      <c r="D24" s="53">
        <v>2546000</v>
      </c>
      <c r="E24" s="50" t="s">
        <v>1047</v>
      </c>
      <c r="F24" s="51" t="s">
        <v>997</v>
      </c>
    </row>
    <row r="25" ht="27.95" customHeight="1" spans="1:6">
      <c r="A25" s="46" t="s">
        <v>1043</v>
      </c>
      <c r="B25" s="46">
        <v>2130205</v>
      </c>
      <c r="C25" s="54" t="s">
        <v>1048</v>
      </c>
      <c r="D25" s="53">
        <v>1000000</v>
      </c>
      <c r="E25" s="50" t="s">
        <v>1049</v>
      </c>
      <c r="F25" s="51" t="s">
        <v>997</v>
      </c>
    </row>
    <row r="26" ht="27.95" customHeight="1" spans="1:6">
      <c r="A26" s="46" t="s">
        <v>1043</v>
      </c>
      <c r="B26" s="46">
        <v>2130205</v>
      </c>
      <c r="C26" s="54" t="s">
        <v>1048</v>
      </c>
      <c r="D26" s="53">
        <v>1240000</v>
      </c>
      <c r="E26" s="50" t="s">
        <v>1050</v>
      </c>
      <c r="F26" s="51" t="s">
        <v>997</v>
      </c>
    </row>
    <row r="27" ht="27.95" customHeight="1" spans="1:6">
      <c r="A27" s="46" t="s">
        <v>1043</v>
      </c>
      <c r="B27" s="46">
        <v>2130213</v>
      </c>
      <c r="C27" s="54" t="s">
        <v>1051</v>
      </c>
      <c r="D27" s="53">
        <v>104000</v>
      </c>
      <c r="E27" s="50" t="s">
        <v>1052</v>
      </c>
      <c r="F27" s="51" t="s">
        <v>997</v>
      </c>
    </row>
    <row r="28" ht="27.95" customHeight="1" spans="1:6">
      <c r="A28" s="46" t="s">
        <v>1053</v>
      </c>
      <c r="B28" s="46">
        <v>2130602</v>
      </c>
      <c r="C28" s="54" t="s">
        <v>1054</v>
      </c>
      <c r="D28" s="53">
        <v>21610000</v>
      </c>
      <c r="E28" s="50" t="s">
        <v>1055</v>
      </c>
      <c r="F28" s="51" t="s">
        <v>997</v>
      </c>
    </row>
    <row r="29" ht="27.95" customHeight="1" spans="1:6">
      <c r="A29" s="46" t="s">
        <v>1053</v>
      </c>
      <c r="B29" s="46">
        <v>2130603</v>
      </c>
      <c r="C29" s="54" t="s">
        <v>1056</v>
      </c>
      <c r="D29" s="53">
        <v>7280000</v>
      </c>
      <c r="E29" s="50" t="s">
        <v>1057</v>
      </c>
      <c r="F29" s="51" t="s">
        <v>997</v>
      </c>
    </row>
    <row r="30" ht="27.95" customHeight="1" spans="1:6">
      <c r="A30" s="46" t="s">
        <v>1053</v>
      </c>
      <c r="B30" s="46">
        <v>2130602</v>
      </c>
      <c r="C30" s="54" t="s">
        <v>1054</v>
      </c>
      <c r="D30" s="53">
        <v>6920000</v>
      </c>
      <c r="E30" s="50" t="s">
        <v>1058</v>
      </c>
      <c r="F30" s="51" t="s">
        <v>997</v>
      </c>
    </row>
    <row r="31" ht="27.95" customHeight="1" spans="1:6">
      <c r="A31" s="46" t="s">
        <v>1053</v>
      </c>
      <c r="B31" s="46">
        <v>2130603</v>
      </c>
      <c r="C31" s="54" t="s">
        <v>1056</v>
      </c>
      <c r="D31" s="53">
        <v>2330000</v>
      </c>
      <c r="E31" s="50" t="s">
        <v>1059</v>
      </c>
      <c r="F31" s="51" t="s">
        <v>997</v>
      </c>
    </row>
    <row r="32" ht="27.95" customHeight="1" spans="1:6">
      <c r="A32" s="46" t="s">
        <v>1060</v>
      </c>
      <c r="B32" s="46">
        <v>2130316</v>
      </c>
      <c r="C32" s="54" t="s">
        <v>1061</v>
      </c>
      <c r="D32" s="53">
        <v>41760000</v>
      </c>
      <c r="E32" s="50" t="s">
        <v>1062</v>
      </c>
      <c r="F32" s="51" t="s">
        <v>997</v>
      </c>
    </row>
    <row r="33" ht="27.95" customHeight="1" spans="1:6">
      <c r="A33" s="46" t="s">
        <v>1063</v>
      </c>
      <c r="B33" s="47">
        <v>2210103</v>
      </c>
      <c r="C33" s="52" t="s">
        <v>1064</v>
      </c>
      <c r="D33" s="53">
        <v>3110000</v>
      </c>
      <c r="E33" s="50" t="s">
        <v>1065</v>
      </c>
      <c r="F33" s="51" t="s">
        <v>997</v>
      </c>
    </row>
    <row r="34" s="36" customFormat="1" ht="27.95" customHeight="1" spans="1:6">
      <c r="A34" s="55"/>
      <c r="B34" s="55"/>
      <c r="C34" s="55" t="s">
        <v>1066</v>
      </c>
      <c r="D34" s="56">
        <f>SUM(D4:D33)</f>
        <v>136018000</v>
      </c>
      <c r="E34" s="57"/>
      <c r="F34" s="57"/>
    </row>
  </sheetData>
  <autoFilter ref="B3:F34"/>
  <mergeCells count="1">
    <mergeCell ref="A1:F1"/>
  </mergeCells>
  <pageMargins left="0.471527777777778" right="0.471527777777778" top="0.432638888888889" bottom="0.471527777777778" header="0.275" footer="0.235416666666667"/>
  <pageSetup paperSize="9" scale="80" fitToWidth="0" orientation="portrait" verticalDpi="3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5"/>
  <sheetViews>
    <sheetView workbookViewId="0">
      <selection activeCell="D5" sqref="D5"/>
    </sheetView>
  </sheetViews>
  <sheetFormatPr defaultColWidth="9" defaultRowHeight="14.4" outlineLevelRow="4" outlineLevelCol="3"/>
  <cols>
    <col min="1" max="1" width="20.75" customWidth="1"/>
    <col min="2" max="3" width="18.1296296296296" style="30" customWidth="1"/>
    <col min="4" max="4" width="53.1296296296296" customWidth="1"/>
  </cols>
  <sheetData>
    <row r="1" ht="33" customHeight="1" spans="1:4">
      <c r="A1" s="2" t="s">
        <v>1067</v>
      </c>
      <c r="B1" s="2"/>
      <c r="C1" s="2"/>
      <c r="D1" s="2"/>
    </row>
    <row r="2" s="3" customFormat="1" ht="25.5" customHeight="1" spans="2:4">
      <c r="B2" s="31"/>
      <c r="C2" s="31"/>
      <c r="D2" s="31" t="s">
        <v>1068</v>
      </c>
    </row>
    <row r="3" s="3" customFormat="1" ht="48" customHeight="1" spans="1:4">
      <c r="A3" s="4"/>
      <c r="B3" s="32" t="s">
        <v>82</v>
      </c>
      <c r="C3" s="32" t="s">
        <v>1069</v>
      </c>
      <c r="D3" s="33" t="s">
        <v>1070</v>
      </c>
    </row>
    <row r="4" s="3" customFormat="1" ht="66" customHeight="1" spans="1:4">
      <c r="A4" s="34" t="s">
        <v>1071</v>
      </c>
      <c r="B4" s="4">
        <v>29.91</v>
      </c>
      <c r="C4" s="4">
        <v>29.57</v>
      </c>
      <c r="D4" s="35" t="s">
        <v>1072</v>
      </c>
    </row>
    <row r="5" s="3" customFormat="1" ht="66" customHeight="1" spans="1:4">
      <c r="A5" s="34" t="s">
        <v>1073</v>
      </c>
      <c r="B5" s="4">
        <v>27.46</v>
      </c>
      <c r="C5" s="4">
        <v>27.12</v>
      </c>
      <c r="D5" s="35"/>
    </row>
  </sheetData>
  <mergeCells count="1">
    <mergeCell ref="A1:D1"/>
  </mergeCells>
  <pageMargins left="0.707638888888889" right="0.707638888888889" top="0.747916666666667" bottom="0.747916666666667" header="0.313888888888889" footer="0.313888888888889"/>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5"/>
  <sheetViews>
    <sheetView workbookViewId="0">
      <selection activeCell="D6" sqref="D6"/>
    </sheetView>
  </sheetViews>
  <sheetFormatPr defaultColWidth="9" defaultRowHeight="14.4" outlineLevelRow="4" outlineLevelCol="3"/>
  <cols>
    <col min="1" max="1" width="20.75" customWidth="1"/>
    <col min="2" max="3" width="18.1296296296296" style="30" customWidth="1"/>
    <col min="4" max="4" width="53.1296296296296" customWidth="1"/>
  </cols>
  <sheetData>
    <row r="1" ht="33" customHeight="1" spans="1:4">
      <c r="A1" s="2" t="s">
        <v>1074</v>
      </c>
      <c r="B1" s="2"/>
      <c r="C1" s="2"/>
      <c r="D1" s="2"/>
    </row>
    <row r="2" s="3" customFormat="1" ht="25.5" customHeight="1" spans="2:4">
      <c r="B2" s="31"/>
      <c r="C2" s="31"/>
      <c r="D2" s="31" t="s">
        <v>1068</v>
      </c>
    </row>
    <row r="3" s="3" customFormat="1" ht="48" customHeight="1" spans="1:4">
      <c r="A3" s="4"/>
      <c r="B3" s="32" t="s">
        <v>82</v>
      </c>
      <c r="C3" s="32" t="s">
        <v>1075</v>
      </c>
      <c r="D3" s="33" t="s">
        <v>1070</v>
      </c>
    </row>
    <row r="4" s="3" customFormat="1" ht="66" customHeight="1" spans="1:4">
      <c r="A4" s="34" t="s">
        <v>1071</v>
      </c>
      <c r="B4" s="4">
        <v>29.91</v>
      </c>
      <c r="C4" s="4">
        <v>0.34</v>
      </c>
      <c r="D4" s="35" t="s">
        <v>1072</v>
      </c>
    </row>
    <row r="5" s="3" customFormat="1" ht="66" customHeight="1" spans="1:4">
      <c r="A5" s="34" t="s">
        <v>1073</v>
      </c>
      <c r="B5" s="4">
        <v>27.46</v>
      </c>
      <c r="C5" s="4">
        <v>0.34</v>
      </c>
      <c r="D5" s="35"/>
    </row>
  </sheetData>
  <mergeCells count="1">
    <mergeCell ref="A1:D1"/>
  </mergeCells>
  <pageMargins left="0.707638888888889" right="0.707638888888889" top="0.747916666666667" bottom="0.747916666666667" header="0.313888888888889" footer="0.313888888888889"/>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AC6"/>
  <sheetViews>
    <sheetView showGridLines="0" showZeros="0" zoomScale="80" zoomScaleNormal="80" workbookViewId="0">
      <pane ySplit="2" topLeftCell="A3" activePane="bottomLeft" state="frozen"/>
      <selection/>
      <selection pane="bottomLeft" activeCell="X10" sqref="X10"/>
    </sheetView>
  </sheetViews>
  <sheetFormatPr defaultColWidth="9" defaultRowHeight="15.6" outlineLevelRow="5"/>
  <cols>
    <col min="1" max="29" width="6.12962962962963" style="15" customWidth="1"/>
    <col min="30" max="255" width="9" style="15"/>
    <col min="256" max="256" width="43.6296296296296" style="15" customWidth="1"/>
    <col min="257" max="257" width="20.5" style="15" customWidth="1"/>
    <col min="258" max="258" width="16.6296296296296" style="15" customWidth="1"/>
    <col min="259" max="259" width="43.6296296296296" style="15" customWidth="1"/>
    <col min="260" max="260" width="19.5" style="15" customWidth="1"/>
    <col min="261" max="261" width="16.6296296296296" style="15" customWidth="1"/>
    <col min="262" max="511" width="9" style="15"/>
    <col min="512" max="512" width="43.6296296296296" style="15" customWidth="1"/>
    <col min="513" max="513" width="20.5" style="15" customWidth="1"/>
    <col min="514" max="514" width="16.6296296296296" style="15" customWidth="1"/>
    <col min="515" max="515" width="43.6296296296296" style="15" customWidth="1"/>
    <col min="516" max="516" width="19.5" style="15" customWidth="1"/>
    <col min="517" max="517" width="16.6296296296296" style="15" customWidth="1"/>
    <col min="518" max="767" width="9" style="15"/>
    <col min="768" max="768" width="43.6296296296296" style="15" customWidth="1"/>
    <col min="769" max="769" width="20.5" style="15" customWidth="1"/>
    <col min="770" max="770" width="16.6296296296296" style="15" customWidth="1"/>
    <col min="771" max="771" width="43.6296296296296" style="15" customWidth="1"/>
    <col min="772" max="772" width="19.5" style="15" customWidth="1"/>
    <col min="773" max="773" width="16.6296296296296" style="15" customWidth="1"/>
    <col min="774" max="1023" width="9" style="15"/>
    <col min="1024" max="1024" width="43.6296296296296" style="15" customWidth="1"/>
    <col min="1025" max="1025" width="20.5" style="15" customWidth="1"/>
    <col min="1026" max="1026" width="16.6296296296296" style="15" customWidth="1"/>
    <col min="1027" max="1027" width="43.6296296296296" style="15" customWidth="1"/>
    <col min="1028" max="1028" width="19.5" style="15" customWidth="1"/>
    <col min="1029" max="1029" width="16.6296296296296" style="15" customWidth="1"/>
    <col min="1030" max="1279" width="9" style="15"/>
    <col min="1280" max="1280" width="43.6296296296296" style="15" customWidth="1"/>
    <col min="1281" max="1281" width="20.5" style="15" customWidth="1"/>
    <col min="1282" max="1282" width="16.6296296296296" style="15" customWidth="1"/>
    <col min="1283" max="1283" width="43.6296296296296" style="15" customWidth="1"/>
    <col min="1284" max="1284" width="19.5" style="15" customWidth="1"/>
    <col min="1285" max="1285" width="16.6296296296296" style="15" customWidth="1"/>
    <col min="1286" max="1535" width="9" style="15"/>
    <col min="1536" max="1536" width="43.6296296296296" style="15" customWidth="1"/>
    <col min="1537" max="1537" width="20.5" style="15" customWidth="1"/>
    <col min="1538" max="1538" width="16.6296296296296" style="15" customWidth="1"/>
    <col min="1539" max="1539" width="43.6296296296296" style="15" customWidth="1"/>
    <col min="1540" max="1540" width="19.5" style="15" customWidth="1"/>
    <col min="1541" max="1541" width="16.6296296296296" style="15" customWidth="1"/>
    <col min="1542" max="1791" width="9" style="15"/>
    <col min="1792" max="1792" width="43.6296296296296" style="15" customWidth="1"/>
    <col min="1793" max="1793" width="20.5" style="15" customWidth="1"/>
    <col min="1794" max="1794" width="16.6296296296296" style="15" customWidth="1"/>
    <col min="1795" max="1795" width="43.6296296296296" style="15" customWidth="1"/>
    <col min="1796" max="1796" width="19.5" style="15" customWidth="1"/>
    <col min="1797" max="1797" width="16.6296296296296" style="15" customWidth="1"/>
    <col min="1798" max="2047" width="9" style="15"/>
    <col min="2048" max="2048" width="43.6296296296296" style="15" customWidth="1"/>
    <col min="2049" max="2049" width="20.5" style="15" customWidth="1"/>
    <col min="2050" max="2050" width="16.6296296296296" style="15" customWidth="1"/>
    <col min="2051" max="2051" width="43.6296296296296" style="15" customWidth="1"/>
    <col min="2052" max="2052" width="19.5" style="15" customWidth="1"/>
    <col min="2053" max="2053" width="16.6296296296296" style="15" customWidth="1"/>
    <col min="2054" max="2303" width="9" style="15"/>
    <col min="2304" max="2304" width="43.6296296296296" style="15" customWidth="1"/>
    <col min="2305" max="2305" width="20.5" style="15" customWidth="1"/>
    <col min="2306" max="2306" width="16.6296296296296" style="15" customWidth="1"/>
    <col min="2307" max="2307" width="43.6296296296296" style="15" customWidth="1"/>
    <col min="2308" max="2308" width="19.5" style="15" customWidth="1"/>
    <col min="2309" max="2309" width="16.6296296296296" style="15" customWidth="1"/>
    <col min="2310" max="2559" width="9" style="15"/>
    <col min="2560" max="2560" width="43.6296296296296" style="15" customWidth="1"/>
    <col min="2561" max="2561" width="20.5" style="15" customWidth="1"/>
    <col min="2562" max="2562" width="16.6296296296296" style="15" customWidth="1"/>
    <col min="2563" max="2563" width="43.6296296296296" style="15" customWidth="1"/>
    <col min="2564" max="2564" width="19.5" style="15" customWidth="1"/>
    <col min="2565" max="2565" width="16.6296296296296" style="15" customWidth="1"/>
    <col min="2566" max="2815" width="9" style="15"/>
    <col min="2816" max="2816" width="43.6296296296296" style="15" customWidth="1"/>
    <col min="2817" max="2817" width="20.5" style="15" customWidth="1"/>
    <col min="2818" max="2818" width="16.6296296296296" style="15" customWidth="1"/>
    <col min="2819" max="2819" width="43.6296296296296" style="15" customWidth="1"/>
    <col min="2820" max="2820" width="19.5" style="15" customWidth="1"/>
    <col min="2821" max="2821" width="16.6296296296296" style="15" customWidth="1"/>
    <col min="2822" max="3071" width="9" style="15"/>
    <col min="3072" max="3072" width="43.6296296296296" style="15" customWidth="1"/>
    <col min="3073" max="3073" width="20.5" style="15" customWidth="1"/>
    <col min="3074" max="3074" width="16.6296296296296" style="15" customWidth="1"/>
    <col min="3075" max="3075" width="43.6296296296296" style="15" customWidth="1"/>
    <col min="3076" max="3076" width="19.5" style="15" customWidth="1"/>
    <col min="3077" max="3077" width="16.6296296296296" style="15" customWidth="1"/>
    <col min="3078" max="3327" width="9" style="15"/>
    <col min="3328" max="3328" width="43.6296296296296" style="15" customWidth="1"/>
    <col min="3329" max="3329" width="20.5" style="15" customWidth="1"/>
    <col min="3330" max="3330" width="16.6296296296296" style="15" customWidth="1"/>
    <col min="3331" max="3331" width="43.6296296296296" style="15" customWidth="1"/>
    <col min="3332" max="3332" width="19.5" style="15" customWidth="1"/>
    <col min="3333" max="3333" width="16.6296296296296" style="15" customWidth="1"/>
    <col min="3334" max="3583" width="9" style="15"/>
    <col min="3584" max="3584" width="43.6296296296296" style="15" customWidth="1"/>
    <col min="3585" max="3585" width="20.5" style="15" customWidth="1"/>
    <col min="3586" max="3586" width="16.6296296296296" style="15" customWidth="1"/>
    <col min="3587" max="3587" width="43.6296296296296" style="15" customWidth="1"/>
    <col min="3588" max="3588" width="19.5" style="15" customWidth="1"/>
    <col min="3589" max="3589" width="16.6296296296296" style="15" customWidth="1"/>
    <col min="3590" max="3839" width="9" style="15"/>
    <col min="3840" max="3840" width="43.6296296296296" style="15" customWidth="1"/>
    <col min="3841" max="3841" width="20.5" style="15" customWidth="1"/>
    <col min="3842" max="3842" width="16.6296296296296" style="15" customWidth="1"/>
    <col min="3843" max="3843" width="43.6296296296296" style="15" customWidth="1"/>
    <col min="3844" max="3844" width="19.5" style="15" customWidth="1"/>
    <col min="3845" max="3845" width="16.6296296296296" style="15" customWidth="1"/>
    <col min="3846" max="4095" width="9" style="15"/>
    <col min="4096" max="4096" width="43.6296296296296" style="15" customWidth="1"/>
    <col min="4097" max="4097" width="20.5" style="15" customWidth="1"/>
    <col min="4098" max="4098" width="16.6296296296296" style="15" customWidth="1"/>
    <col min="4099" max="4099" width="43.6296296296296" style="15" customWidth="1"/>
    <col min="4100" max="4100" width="19.5" style="15" customWidth="1"/>
    <col min="4101" max="4101" width="16.6296296296296" style="15" customWidth="1"/>
    <col min="4102" max="4351" width="9" style="15"/>
    <col min="4352" max="4352" width="43.6296296296296" style="15" customWidth="1"/>
    <col min="4353" max="4353" width="20.5" style="15" customWidth="1"/>
    <col min="4354" max="4354" width="16.6296296296296" style="15" customWidth="1"/>
    <col min="4355" max="4355" width="43.6296296296296" style="15" customWidth="1"/>
    <col min="4356" max="4356" width="19.5" style="15" customWidth="1"/>
    <col min="4357" max="4357" width="16.6296296296296" style="15" customWidth="1"/>
    <col min="4358" max="4607" width="9" style="15"/>
    <col min="4608" max="4608" width="43.6296296296296" style="15" customWidth="1"/>
    <col min="4609" max="4609" width="20.5" style="15" customWidth="1"/>
    <col min="4610" max="4610" width="16.6296296296296" style="15" customWidth="1"/>
    <col min="4611" max="4611" width="43.6296296296296" style="15" customWidth="1"/>
    <col min="4612" max="4612" width="19.5" style="15" customWidth="1"/>
    <col min="4613" max="4613" width="16.6296296296296" style="15" customWidth="1"/>
    <col min="4614" max="4863" width="9" style="15"/>
    <col min="4864" max="4864" width="43.6296296296296" style="15" customWidth="1"/>
    <col min="4865" max="4865" width="20.5" style="15" customWidth="1"/>
    <col min="4866" max="4866" width="16.6296296296296" style="15" customWidth="1"/>
    <col min="4867" max="4867" width="43.6296296296296" style="15" customWidth="1"/>
    <col min="4868" max="4868" width="19.5" style="15" customWidth="1"/>
    <col min="4869" max="4869" width="16.6296296296296" style="15" customWidth="1"/>
    <col min="4870" max="5119" width="9" style="15"/>
    <col min="5120" max="5120" width="43.6296296296296" style="15" customWidth="1"/>
    <col min="5121" max="5121" width="20.5" style="15" customWidth="1"/>
    <col min="5122" max="5122" width="16.6296296296296" style="15" customWidth="1"/>
    <col min="5123" max="5123" width="43.6296296296296" style="15" customWidth="1"/>
    <col min="5124" max="5124" width="19.5" style="15" customWidth="1"/>
    <col min="5125" max="5125" width="16.6296296296296" style="15" customWidth="1"/>
    <col min="5126" max="5375" width="9" style="15"/>
    <col min="5376" max="5376" width="43.6296296296296" style="15" customWidth="1"/>
    <col min="5377" max="5377" width="20.5" style="15" customWidth="1"/>
    <col min="5378" max="5378" width="16.6296296296296" style="15" customWidth="1"/>
    <col min="5379" max="5379" width="43.6296296296296" style="15" customWidth="1"/>
    <col min="5380" max="5380" width="19.5" style="15" customWidth="1"/>
    <col min="5381" max="5381" width="16.6296296296296" style="15" customWidth="1"/>
    <col min="5382" max="5631" width="9" style="15"/>
    <col min="5632" max="5632" width="43.6296296296296" style="15" customWidth="1"/>
    <col min="5633" max="5633" width="20.5" style="15" customWidth="1"/>
    <col min="5634" max="5634" width="16.6296296296296" style="15" customWidth="1"/>
    <col min="5635" max="5635" width="43.6296296296296" style="15" customWidth="1"/>
    <col min="5636" max="5636" width="19.5" style="15" customWidth="1"/>
    <col min="5637" max="5637" width="16.6296296296296" style="15" customWidth="1"/>
    <col min="5638" max="5887" width="9" style="15"/>
    <col min="5888" max="5888" width="43.6296296296296" style="15" customWidth="1"/>
    <col min="5889" max="5889" width="20.5" style="15" customWidth="1"/>
    <col min="5890" max="5890" width="16.6296296296296" style="15" customWidth="1"/>
    <col min="5891" max="5891" width="43.6296296296296" style="15" customWidth="1"/>
    <col min="5892" max="5892" width="19.5" style="15" customWidth="1"/>
    <col min="5893" max="5893" width="16.6296296296296" style="15" customWidth="1"/>
    <col min="5894" max="6143" width="9" style="15"/>
    <col min="6144" max="6144" width="43.6296296296296" style="15" customWidth="1"/>
    <col min="6145" max="6145" width="20.5" style="15" customWidth="1"/>
    <col min="6146" max="6146" width="16.6296296296296" style="15" customWidth="1"/>
    <col min="6147" max="6147" width="43.6296296296296" style="15" customWidth="1"/>
    <col min="6148" max="6148" width="19.5" style="15" customWidth="1"/>
    <col min="6149" max="6149" width="16.6296296296296" style="15" customWidth="1"/>
    <col min="6150" max="6399" width="9" style="15"/>
    <col min="6400" max="6400" width="43.6296296296296" style="15" customWidth="1"/>
    <col min="6401" max="6401" width="20.5" style="15" customWidth="1"/>
    <col min="6402" max="6402" width="16.6296296296296" style="15" customWidth="1"/>
    <col min="6403" max="6403" width="43.6296296296296" style="15" customWidth="1"/>
    <col min="6404" max="6404" width="19.5" style="15" customWidth="1"/>
    <col min="6405" max="6405" width="16.6296296296296" style="15" customWidth="1"/>
    <col min="6406" max="6655" width="9" style="15"/>
    <col min="6656" max="6656" width="43.6296296296296" style="15" customWidth="1"/>
    <col min="6657" max="6657" width="20.5" style="15" customWidth="1"/>
    <col min="6658" max="6658" width="16.6296296296296" style="15" customWidth="1"/>
    <col min="6659" max="6659" width="43.6296296296296" style="15" customWidth="1"/>
    <col min="6660" max="6660" width="19.5" style="15" customWidth="1"/>
    <col min="6661" max="6661" width="16.6296296296296" style="15" customWidth="1"/>
    <col min="6662" max="6911" width="9" style="15"/>
    <col min="6912" max="6912" width="43.6296296296296" style="15" customWidth="1"/>
    <col min="6913" max="6913" width="20.5" style="15" customWidth="1"/>
    <col min="6914" max="6914" width="16.6296296296296" style="15" customWidth="1"/>
    <col min="6915" max="6915" width="43.6296296296296" style="15" customWidth="1"/>
    <col min="6916" max="6916" width="19.5" style="15" customWidth="1"/>
    <col min="6917" max="6917" width="16.6296296296296" style="15" customWidth="1"/>
    <col min="6918" max="7167" width="9" style="15"/>
    <col min="7168" max="7168" width="43.6296296296296" style="15" customWidth="1"/>
    <col min="7169" max="7169" width="20.5" style="15" customWidth="1"/>
    <col min="7170" max="7170" width="16.6296296296296" style="15" customWidth="1"/>
    <col min="7171" max="7171" width="43.6296296296296" style="15" customWidth="1"/>
    <col min="7172" max="7172" width="19.5" style="15" customWidth="1"/>
    <col min="7173" max="7173" width="16.6296296296296" style="15" customWidth="1"/>
    <col min="7174" max="7423" width="9" style="15"/>
    <col min="7424" max="7424" width="43.6296296296296" style="15" customWidth="1"/>
    <col min="7425" max="7425" width="20.5" style="15" customWidth="1"/>
    <col min="7426" max="7426" width="16.6296296296296" style="15" customWidth="1"/>
    <col min="7427" max="7427" width="43.6296296296296" style="15" customWidth="1"/>
    <col min="7428" max="7428" width="19.5" style="15" customWidth="1"/>
    <col min="7429" max="7429" width="16.6296296296296" style="15" customWidth="1"/>
    <col min="7430" max="7679" width="9" style="15"/>
    <col min="7680" max="7680" width="43.6296296296296" style="15" customWidth="1"/>
    <col min="7681" max="7681" width="20.5" style="15" customWidth="1"/>
    <col min="7682" max="7682" width="16.6296296296296" style="15" customWidth="1"/>
    <col min="7683" max="7683" width="43.6296296296296" style="15" customWidth="1"/>
    <col min="7684" max="7684" width="19.5" style="15" customWidth="1"/>
    <col min="7685" max="7685" width="16.6296296296296" style="15" customWidth="1"/>
    <col min="7686" max="7935" width="9" style="15"/>
    <col min="7936" max="7936" width="43.6296296296296" style="15" customWidth="1"/>
    <col min="7937" max="7937" width="20.5" style="15" customWidth="1"/>
    <col min="7938" max="7938" width="16.6296296296296" style="15" customWidth="1"/>
    <col min="7939" max="7939" width="43.6296296296296" style="15" customWidth="1"/>
    <col min="7940" max="7940" width="19.5" style="15" customWidth="1"/>
    <col min="7941" max="7941" width="16.6296296296296" style="15" customWidth="1"/>
    <col min="7942" max="8191" width="9" style="15"/>
    <col min="8192" max="8192" width="43.6296296296296" style="15" customWidth="1"/>
    <col min="8193" max="8193" width="20.5" style="15" customWidth="1"/>
    <col min="8194" max="8194" width="16.6296296296296" style="15" customWidth="1"/>
    <col min="8195" max="8195" width="43.6296296296296" style="15" customWidth="1"/>
    <col min="8196" max="8196" width="19.5" style="15" customWidth="1"/>
    <col min="8197" max="8197" width="16.6296296296296" style="15" customWidth="1"/>
    <col min="8198" max="8447" width="9" style="15"/>
    <col min="8448" max="8448" width="43.6296296296296" style="15" customWidth="1"/>
    <col min="8449" max="8449" width="20.5" style="15" customWidth="1"/>
    <col min="8450" max="8450" width="16.6296296296296" style="15" customWidth="1"/>
    <col min="8451" max="8451" width="43.6296296296296" style="15" customWidth="1"/>
    <col min="8452" max="8452" width="19.5" style="15" customWidth="1"/>
    <col min="8453" max="8453" width="16.6296296296296" style="15" customWidth="1"/>
    <col min="8454" max="8703" width="9" style="15"/>
    <col min="8704" max="8704" width="43.6296296296296" style="15" customWidth="1"/>
    <col min="8705" max="8705" width="20.5" style="15" customWidth="1"/>
    <col min="8706" max="8706" width="16.6296296296296" style="15" customWidth="1"/>
    <col min="8707" max="8707" width="43.6296296296296" style="15" customWidth="1"/>
    <col min="8708" max="8708" width="19.5" style="15" customWidth="1"/>
    <col min="8709" max="8709" width="16.6296296296296" style="15" customWidth="1"/>
    <col min="8710" max="8959" width="9" style="15"/>
    <col min="8960" max="8960" width="43.6296296296296" style="15" customWidth="1"/>
    <col min="8961" max="8961" width="20.5" style="15" customWidth="1"/>
    <col min="8962" max="8962" width="16.6296296296296" style="15" customWidth="1"/>
    <col min="8963" max="8963" width="43.6296296296296" style="15" customWidth="1"/>
    <col min="8964" max="8964" width="19.5" style="15" customWidth="1"/>
    <col min="8965" max="8965" width="16.6296296296296" style="15" customWidth="1"/>
    <col min="8966" max="9215" width="9" style="15"/>
    <col min="9216" max="9216" width="43.6296296296296" style="15" customWidth="1"/>
    <col min="9217" max="9217" width="20.5" style="15" customWidth="1"/>
    <col min="9218" max="9218" width="16.6296296296296" style="15" customWidth="1"/>
    <col min="9219" max="9219" width="43.6296296296296" style="15" customWidth="1"/>
    <col min="9220" max="9220" width="19.5" style="15" customWidth="1"/>
    <col min="9221" max="9221" width="16.6296296296296" style="15" customWidth="1"/>
    <col min="9222" max="9471" width="9" style="15"/>
    <col min="9472" max="9472" width="43.6296296296296" style="15" customWidth="1"/>
    <col min="9473" max="9473" width="20.5" style="15" customWidth="1"/>
    <col min="9474" max="9474" width="16.6296296296296" style="15" customWidth="1"/>
    <col min="9475" max="9475" width="43.6296296296296" style="15" customWidth="1"/>
    <col min="9476" max="9476" width="19.5" style="15" customWidth="1"/>
    <col min="9477" max="9477" width="16.6296296296296" style="15" customWidth="1"/>
    <col min="9478" max="9727" width="9" style="15"/>
    <col min="9728" max="9728" width="43.6296296296296" style="15" customWidth="1"/>
    <col min="9729" max="9729" width="20.5" style="15" customWidth="1"/>
    <col min="9730" max="9730" width="16.6296296296296" style="15" customWidth="1"/>
    <col min="9731" max="9731" width="43.6296296296296" style="15" customWidth="1"/>
    <col min="9732" max="9732" width="19.5" style="15" customWidth="1"/>
    <col min="9733" max="9733" width="16.6296296296296" style="15" customWidth="1"/>
    <col min="9734" max="9983" width="9" style="15"/>
    <col min="9984" max="9984" width="43.6296296296296" style="15" customWidth="1"/>
    <col min="9985" max="9985" width="20.5" style="15" customWidth="1"/>
    <col min="9986" max="9986" width="16.6296296296296" style="15" customWidth="1"/>
    <col min="9987" max="9987" width="43.6296296296296" style="15" customWidth="1"/>
    <col min="9988" max="9988" width="19.5" style="15" customWidth="1"/>
    <col min="9989" max="9989" width="16.6296296296296" style="15" customWidth="1"/>
    <col min="9990" max="10239" width="9" style="15"/>
    <col min="10240" max="10240" width="43.6296296296296" style="15" customWidth="1"/>
    <col min="10241" max="10241" width="20.5" style="15" customWidth="1"/>
    <col min="10242" max="10242" width="16.6296296296296" style="15" customWidth="1"/>
    <col min="10243" max="10243" width="43.6296296296296" style="15" customWidth="1"/>
    <col min="10244" max="10244" width="19.5" style="15" customWidth="1"/>
    <col min="10245" max="10245" width="16.6296296296296" style="15" customWidth="1"/>
    <col min="10246" max="10495" width="9" style="15"/>
    <col min="10496" max="10496" width="43.6296296296296" style="15" customWidth="1"/>
    <col min="10497" max="10497" width="20.5" style="15" customWidth="1"/>
    <col min="10498" max="10498" width="16.6296296296296" style="15" customWidth="1"/>
    <col min="10499" max="10499" width="43.6296296296296" style="15" customWidth="1"/>
    <col min="10500" max="10500" width="19.5" style="15" customWidth="1"/>
    <col min="10501" max="10501" width="16.6296296296296" style="15" customWidth="1"/>
    <col min="10502" max="10751" width="9" style="15"/>
    <col min="10752" max="10752" width="43.6296296296296" style="15" customWidth="1"/>
    <col min="10753" max="10753" width="20.5" style="15" customWidth="1"/>
    <col min="10754" max="10754" width="16.6296296296296" style="15" customWidth="1"/>
    <col min="10755" max="10755" width="43.6296296296296" style="15" customWidth="1"/>
    <col min="10756" max="10756" width="19.5" style="15" customWidth="1"/>
    <col min="10757" max="10757" width="16.6296296296296" style="15" customWidth="1"/>
    <col min="10758" max="11007" width="9" style="15"/>
    <col min="11008" max="11008" width="43.6296296296296" style="15" customWidth="1"/>
    <col min="11009" max="11009" width="20.5" style="15" customWidth="1"/>
    <col min="11010" max="11010" width="16.6296296296296" style="15" customWidth="1"/>
    <col min="11011" max="11011" width="43.6296296296296" style="15" customWidth="1"/>
    <col min="11012" max="11012" width="19.5" style="15" customWidth="1"/>
    <col min="11013" max="11013" width="16.6296296296296" style="15" customWidth="1"/>
    <col min="11014" max="11263" width="9" style="15"/>
    <col min="11264" max="11264" width="43.6296296296296" style="15" customWidth="1"/>
    <col min="11265" max="11265" width="20.5" style="15" customWidth="1"/>
    <col min="11266" max="11266" width="16.6296296296296" style="15" customWidth="1"/>
    <col min="11267" max="11267" width="43.6296296296296" style="15" customWidth="1"/>
    <col min="11268" max="11268" width="19.5" style="15" customWidth="1"/>
    <col min="11269" max="11269" width="16.6296296296296" style="15" customWidth="1"/>
    <col min="11270" max="11519" width="9" style="15"/>
    <col min="11520" max="11520" width="43.6296296296296" style="15" customWidth="1"/>
    <col min="11521" max="11521" width="20.5" style="15" customWidth="1"/>
    <col min="11522" max="11522" width="16.6296296296296" style="15" customWidth="1"/>
    <col min="11523" max="11523" width="43.6296296296296" style="15" customWidth="1"/>
    <col min="11524" max="11524" width="19.5" style="15" customWidth="1"/>
    <col min="11525" max="11525" width="16.6296296296296" style="15" customWidth="1"/>
    <col min="11526" max="11775" width="9" style="15"/>
    <col min="11776" max="11776" width="43.6296296296296" style="15" customWidth="1"/>
    <col min="11777" max="11777" width="20.5" style="15" customWidth="1"/>
    <col min="11778" max="11778" width="16.6296296296296" style="15" customWidth="1"/>
    <col min="11779" max="11779" width="43.6296296296296" style="15" customWidth="1"/>
    <col min="11780" max="11780" width="19.5" style="15" customWidth="1"/>
    <col min="11781" max="11781" width="16.6296296296296" style="15" customWidth="1"/>
    <col min="11782" max="12031" width="9" style="15"/>
    <col min="12032" max="12032" width="43.6296296296296" style="15" customWidth="1"/>
    <col min="12033" max="12033" width="20.5" style="15" customWidth="1"/>
    <col min="12034" max="12034" width="16.6296296296296" style="15" customWidth="1"/>
    <col min="12035" max="12035" width="43.6296296296296" style="15" customWidth="1"/>
    <col min="12036" max="12036" width="19.5" style="15" customWidth="1"/>
    <col min="12037" max="12037" width="16.6296296296296" style="15" customWidth="1"/>
    <col min="12038" max="12287" width="9" style="15"/>
    <col min="12288" max="12288" width="43.6296296296296" style="15" customWidth="1"/>
    <col min="12289" max="12289" width="20.5" style="15" customWidth="1"/>
    <col min="12290" max="12290" width="16.6296296296296" style="15" customWidth="1"/>
    <col min="12291" max="12291" width="43.6296296296296" style="15" customWidth="1"/>
    <col min="12292" max="12292" width="19.5" style="15" customWidth="1"/>
    <col min="12293" max="12293" width="16.6296296296296" style="15" customWidth="1"/>
    <col min="12294" max="12543" width="9" style="15"/>
    <col min="12544" max="12544" width="43.6296296296296" style="15" customWidth="1"/>
    <col min="12545" max="12545" width="20.5" style="15" customWidth="1"/>
    <col min="12546" max="12546" width="16.6296296296296" style="15" customWidth="1"/>
    <col min="12547" max="12547" width="43.6296296296296" style="15" customWidth="1"/>
    <col min="12548" max="12548" width="19.5" style="15" customWidth="1"/>
    <col min="12549" max="12549" width="16.6296296296296" style="15" customWidth="1"/>
    <col min="12550" max="12799" width="9" style="15"/>
    <col min="12800" max="12800" width="43.6296296296296" style="15" customWidth="1"/>
    <col min="12801" max="12801" width="20.5" style="15" customWidth="1"/>
    <col min="12802" max="12802" width="16.6296296296296" style="15" customWidth="1"/>
    <col min="12803" max="12803" width="43.6296296296296" style="15" customWidth="1"/>
    <col min="12804" max="12804" width="19.5" style="15" customWidth="1"/>
    <col min="12805" max="12805" width="16.6296296296296" style="15" customWidth="1"/>
    <col min="12806" max="13055" width="9" style="15"/>
    <col min="13056" max="13056" width="43.6296296296296" style="15" customWidth="1"/>
    <col min="13057" max="13057" width="20.5" style="15" customWidth="1"/>
    <col min="13058" max="13058" width="16.6296296296296" style="15" customWidth="1"/>
    <col min="13059" max="13059" width="43.6296296296296" style="15" customWidth="1"/>
    <col min="13060" max="13060" width="19.5" style="15" customWidth="1"/>
    <col min="13061" max="13061" width="16.6296296296296" style="15" customWidth="1"/>
    <col min="13062" max="13311" width="9" style="15"/>
    <col min="13312" max="13312" width="43.6296296296296" style="15" customWidth="1"/>
    <col min="13313" max="13313" width="20.5" style="15" customWidth="1"/>
    <col min="13314" max="13314" width="16.6296296296296" style="15" customWidth="1"/>
    <col min="13315" max="13315" width="43.6296296296296" style="15" customWidth="1"/>
    <col min="13316" max="13316" width="19.5" style="15" customWidth="1"/>
    <col min="13317" max="13317" width="16.6296296296296" style="15" customWidth="1"/>
    <col min="13318" max="13567" width="9" style="15"/>
    <col min="13568" max="13568" width="43.6296296296296" style="15" customWidth="1"/>
    <col min="13569" max="13569" width="20.5" style="15" customWidth="1"/>
    <col min="13570" max="13570" width="16.6296296296296" style="15" customWidth="1"/>
    <col min="13571" max="13571" width="43.6296296296296" style="15" customWidth="1"/>
    <col min="13572" max="13572" width="19.5" style="15" customWidth="1"/>
    <col min="13573" max="13573" width="16.6296296296296" style="15" customWidth="1"/>
    <col min="13574" max="13823" width="9" style="15"/>
    <col min="13824" max="13824" width="43.6296296296296" style="15" customWidth="1"/>
    <col min="13825" max="13825" width="20.5" style="15" customWidth="1"/>
    <col min="13826" max="13826" width="16.6296296296296" style="15" customWidth="1"/>
    <col min="13827" max="13827" width="43.6296296296296" style="15" customWidth="1"/>
    <col min="13828" max="13828" width="19.5" style="15" customWidth="1"/>
    <col min="13829" max="13829" width="16.6296296296296" style="15" customWidth="1"/>
    <col min="13830" max="14079" width="9" style="15"/>
    <col min="14080" max="14080" width="43.6296296296296" style="15" customWidth="1"/>
    <col min="14081" max="14081" width="20.5" style="15" customWidth="1"/>
    <col min="14082" max="14082" width="16.6296296296296" style="15" customWidth="1"/>
    <col min="14083" max="14083" width="43.6296296296296" style="15" customWidth="1"/>
    <col min="14084" max="14084" width="19.5" style="15" customWidth="1"/>
    <col min="14085" max="14085" width="16.6296296296296" style="15" customWidth="1"/>
    <col min="14086" max="14335" width="9" style="15"/>
    <col min="14336" max="14336" width="43.6296296296296" style="15" customWidth="1"/>
    <col min="14337" max="14337" width="20.5" style="15" customWidth="1"/>
    <col min="14338" max="14338" width="16.6296296296296" style="15" customWidth="1"/>
    <col min="14339" max="14339" width="43.6296296296296" style="15" customWidth="1"/>
    <col min="14340" max="14340" width="19.5" style="15" customWidth="1"/>
    <col min="14341" max="14341" width="16.6296296296296" style="15" customWidth="1"/>
    <col min="14342" max="14591" width="9" style="15"/>
    <col min="14592" max="14592" width="43.6296296296296" style="15" customWidth="1"/>
    <col min="14593" max="14593" width="20.5" style="15" customWidth="1"/>
    <col min="14594" max="14594" width="16.6296296296296" style="15" customWidth="1"/>
    <col min="14595" max="14595" width="43.6296296296296" style="15" customWidth="1"/>
    <col min="14596" max="14596" width="19.5" style="15" customWidth="1"/>
    <col min="14597" max="14597" width="16.6296296296296" style="15" customWidth="1"/>
    <col min="14598" max="14847" width="9" style="15"/>
    <col min="14848" max="14848" width="43.6296296296296" style="15" customWidth="1"/>
    <col min="14849" max="14849" width="20.5" style="15" customWidth="1"/>
    <col min="14850" max="14850" width="16.6296296296296" style="15" customWidth="1"/>
    <col min="14851" max="14851" width="43.6296296296296" style="15" customWidth="1"/>
    <col min="14852" max="14852" width="19.5" style="15" customWidth="1"/>
    <col min="14853" max="14853" width="16.6296296296296" style="15" customWidth="1"/>
    <col min="14854" max="15103" width="9" style="15"/>
    <col min="15104" max="15104" width="43.6296296296296" style="15" customWidth="1"/>
    <col min="15105" max="15105" width="20.5" style="15" customWidth="1"/>
    <col min="15106" max="15106" width="16.6296296296296" style="15" customWidth="1"/>
    <col min="15107" max="15107" width="43.6296296296296" style="15" customWidth="1"/>
    <col min="15108" max="15108" width="19.5" style="15" customWidth="1"/>
    <col min="15109" max="15109" width="16.6296296296296" style="15" customWidth="1"/>
    <col min="15110" max="15359" width="9" style="15"/>
    <col min="15360" max="15360" width="43.6296296296296" style="15" customWidth="1"/>
    <col min="15361" max="15361" width="20.5" style="15" customWidth="1"/>
    <col min="15362" max="15362" width="16.6296296296296" style="15" customWidth="1"/>
    <col min="15363" max="15363" width="43.6296296296296" style="15" customWidth="1"/>
    <col min="15364" max="15364" width="19.5" style="15" customWidth="1"/>
    <col min="15365" max="15365" width="16.6296296296296" style="15" customWidth="1"/>
    <col min="15366" max="15615" width="9" style="15"/>
    <col min="15616" max="15616" width="43.6296296296296" style="15" customWidth="1"/>
    <col min="15617" max="15617" width="20.5" style="15" customWidth="1"/>
    <col min="15618" max="15618" width="16.6296296296296" style="15" customWidth="1"/>
    <col min="15619" max="15619" width="43.6296296296296" style="15" customWidth="1"/>
    <col min="15620" max="15620" width="19.5" style="15" customWidth="1"/>
    <col min="15621" max="15621" width="16.6296296296296" style="15" customWidth="1"/>
    <col min="15622" max="15871" width="9" style="15"/>
    <col min="15872" max="15872" width="43.6296296296296" style="15" customWidth="1"/>
    <col min="15873" max="15873" width="20.5" style="15" customWidth="1"/>
    <col min="15874" max="15874" width="16.6296296296296" style="15" customWidth="1"/>
    <col min="15875" max="15875" width="43.6296296296296" style="15" customWidth="1"/>
    <col min="15876" max="15876" width="19.5" style="15" customWidth="1"/>
    <col min="15877" max="15877" width="16.6296296296296" style="15" customWidth="1"/>
    <col min="15878" max="16127" width="9" style="15"/>
    <col min="16128" max="16128" width="43.6296296296296" style="15" customWidth="1"/>
    <col min="16129" max="16129" width="20.5" style="15" customWidth="1"/>
    <col min="16130" max="16130" width="16.6296296296296" style="15" customWidth="1"/>
    <col min="16131" max="16131" width="43.6296296296296" style="15" customWidth="1"/>
    <col min="16132" max="16132" width="19.5" style="15" customWidth="1"/>
    <col min="16133" max="16133" width="16.6296296296296" style="15" customWidth="1"/>
    <col min="16134" max="16384" width="9" style="15"/>
  </cols>
  <sheetData>
    <row r="1" s="13" customFormat="1" ht="42" customHeight="1" spans="1:29">
      <c r="A1" s="16" t="s">
        <v>1076</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row>
    <row r="2" ht="28.5" customHeight="1" spans="1:29">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28" t="s">
        <v>2</v>
      </c>
      <c r="AC2" s="17"/>
    </row>
    <row r="3" ht="45" customHeight="1" spans="1:29">
      <c r="A3" s="18" t="s">
        <v>66</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row>
    <row r="4" ht="44.25" customHeight="1" spans="1:29">
      <c r="A4" s="19" t="s">
        <v>82</v>
      </c>
      <c r="B4" s="20" t="s">
        <v>1077</v>
      </c>
      <c r="C4" s="21"/>
      <c r="D4" s="21"/>
      <c r="E4" s="21"/>
      <c r="F4" s="21"/>
      <c r="G4" s="21"/>
      <c r="H4" s="22"/>
      <c r="I4" s="20" t="s">
        <v>1078</v>
      </c>
      <c r="J4" s="21"/>
      <c r="K4" s="21"/>
      <c r="L4" s="21"/>
      <c r="M4" s="21"/>
      <c r="N4" s="21"/>
      <c r="O4" s="21"/>
      <c r="P4" s="21"/>
      <c r="Q4" s="21"/>
      <c r="R4" s="21"/>
      <c r="S4" s="21"/>
      <c r="T4" s="21"/>
      <c r="U4" s="21"/>
      <c r="V4" s="21"/>
      <c r="W4" s="21"/>
      <c r="X4" s="21"/>
      <c r="Y4" s="21"/>
      <c r="Z4" s="21"/>
      <c r="AA4" s="21"/>
      <c r="AB4" s="21"/>
      <c r="AC4" s="22"/>
    </row>
    <row r="5" s="14" customFormat="1" ht="111.75" customHeight="1" spans="1:29">
      <c r="A5" s="23"/>
      <c r="B5" s="24" t="s">
        <v>811</v>
      </c>
      <c r="C5" s="25" t="s">
        <v>1079</v>
      </c>
      <c r="D5" s="26" t="s">
        <v>1080</v>
      </c>
      <c r="E5" s="25" t="s">
        <v>1081</v>
      </c>
      <c r="F5" s="25" t="s">
        <v>1082</v>
      </c>
      <c r="G5" s="25" t="s">
        <v>1083</v>
      </c>
      <c r="H5" s="25" t="s">
        <v>1084</v>
      </c>
      <c r="I5" s="25" t="s">
        <v>811</v>
      </c>
      <c r="J5" s="25" t="s">
        <v>1085</v>
      </c>
      <c r="K5" s="25" t="s">
        <v>1086</v>
      </c>
      <c r="L5" s="25" t="s">
        <v>1087</v>
      </c>
      <c r="M5" s="25" t="s">
        <v>1088</v>
      </c>
      <c r="N5" s="25" t="s">
        <v>1089</v>
      </c>
      <c r="O5" s="25" t="s">
        <v>1090</v>
      </c>
      <c r="P5" s="25" t="s">
        <v>1091</v>
      </c>
      <c r="Q5" s="25" t="s">
        <v>1092</v>
      </c>
      <c r="R5" s="25" t="s">
        <v>1093</v>
      </c>
      <c r="S5" s="25" t="s">
        <v>1094</v>
      </c>
      <c r="T5" s="25" t="s">
        <v>1095</v>
      </c>
      <c r="U5" s="25" t="s">
        <v>1096</v>
      </c>
      <c r="V5" s="25" t="s">
        <v>1097</v>
      </c>
      <c r="W5" s="25" t="s">
        <v>1098</v>
      </c>
      <c r="X5" s="25" t="s">
        <v>1099</v>
      </c>
      <c r="Y5" s="29" t="s">
        <v>1100</v>
      </c>
      <c r="Z5" s="29" t="s">
        <v>1101</v>
      </c>
      <c r="AA5" s="29" t="s">
        <v>1102</v>
      </c>
      <c r="AB5" s="29" t="s">
        <v>1103</v>
      </c>
      <c r="AC5" s="29" t="s">
        <v>1104</v>
      </c>
    </row>
    <row r="6" ht="84.75" customHeight="1" spans="1:29">
      <c r="A6" s="27">
        <f>B6+I6</f>
        <v>77700</v>
      </c>
      <c r="B6" s="27">
        <f>C6+D6+E6+F6+G6+H6</f>
        <v>-721</v>
      </c>
      <c r="C6" s="27">
        <v>1993</v>
      </c>
      <c r="D6" s="27">
        <v>121</v>
      </c>
      <c r="E6" s="27">
        <v>-3496</v>
      </c>
      <c r="F6" s="27"/>
      <c r="G6" s="27">
        <v>661</v>
      </c>
      <c r="H6" s="27"/>
      <c r="I6" s="27">
        <v>78421</v>
      </c>
      <c r="J6" s="27">
        <v>-1875</v>
      </c>
      <c r="K6" s="27">
        <v>50624</v>
      </c>
      <c r="L6" s="27">
        <v>3932</v>
      </c>
      <c r="M6" s="27">
        <v>712</v>
      </c>
      <c r="N6" s="27"/>
      <c r="O6" s="27">
        <v>53</v>
      </c>
      <c r="P6" s="27"/>
      <c r="Q6" s="27">
        <v>42</v>
      </c>
      <c r="R6" s="27">
        <v>1080</v>
      </c>
      <c r="S6" s="27">
        <v>3808</v>
      </c>
      <c r="T6" s="27">
        <v>9045</v>
      </c>
      <c r="U6" s="27">
        <v>900</v>
      </c>
      <c r="V6" s="27"/>
      <c r="W6" s="27"/>
      <c r="X6" s="27">
        <v>10099</v>
      </c>
      <c r="Y6" s="27"/>
      <c r="Z6" s="27"/>
      <c r="AA6" s="27"/>
      <c r="AB6" s="27"/>
      <c r="AC6" s="27"/>
    </row>
  </sheetData>
  <mergeCells count="5">
    <mergeCell ref="A1:AC1"/>
    <mergeCell ref="A3:AC3"/>
    <mergeCell ref="B4:H4"/>
    <mergeCell ref="I4:AC4"/>
    <mergeCell ref="A4:A5"/>
  </mergeCells>
  <printOptions horizontalCentered="1"/>
  <pageMargins left="0.313888888888889" right="0.313888888888889" top="0.590277777777778" bottom="0.471527777777778" header="0.313888888888889" footer="0.313888888888889"/>
  <pageSetup paperSize="9" scale="8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7"/>
  <sheetViews>
    <sheetView workbookViewId="0">
      <selection activeCell="C22" sqref="C22"/>
    </sheetView>
  </sheetViews>
  <sheetFormatPr defaultColWidth="9" defaultRowHeight="14.4" outlineLevelRow="6" outlineLevelCol="7"/>
  <cols>
    <col min="1" max="1" width="16" customWidth="1"/>
    <col min="2" max="2" width="19" customWidth="1"/>
    <col min="3" max="3" width="14.75" customWidth="1"/>
    <col min="4" max="4" width="15.3796296296296" customWidth="1"/>
    <col min="5" max="5" width="16" customWidth="1"/>
    <col min="6" max="6" width="21" customWidth="1"/>
    <col min="7" max="8" width="14.8796296296296" customWidth="1"/>
  </cols>
  <sheetData>
    <row r="1" ht="39.75" customHeight="1" spans="1:8">
      <c r="A1" s="2" t="s">
        <v>1105</v>
      </c>
      <c r="B1" s="2"/>
      <c r="C1" s="2"/>
      <c r="D1" s="2"/>
      <c r="E1" s="2"/>
      <c r="F1" s="2"/>
      <c r="G1" s="2"/>
      <c r="H1" s="2"/>
    </row>
    <row r="2" ht="26.25" customHeight="1" spans="4:8">
      <c r="D2" s="3"/>
      <c r="H2" s="3" t="s">
        <v>2</v>
      </c>
    </row>
    <row r="3" ht="37.5" customHeight="1" spans="1:8">
      <c r="A3" s="4" t="s">
        <v>66</v>
      </c>
      <c r="B3" s="5"/>
      <c r="C3" s="5"/>
      <c r="D3" s="5"/>
      <c r="E3" s="4" t="s">
        <v>67</v>
      </c>
      <c r="F3" s="5"/>
      <c r="G3" s="5"/>
      <c r="H3" s="5"/>
    </row>
    <row r="4" ht="37.5" customHeight="1" spans="1:8">
      <c r="A4" s="4" t="s">
        <v>886</v>
      </c>
      <c r="B4" s="4" t="s">
        <v>990</v>
      </c>
      <c r="C4" s="4" t="s">
        <v>714</v>
      </c>
      <c r="D4" s="4" t="s">
        <v>992</v>
      </c>
      <c r="E4" s="4" t="s">
        <v>886</v>
      </c>
      <c r="F4" s="4" t="s">
        <v>990</v>
      </c>
      <c r="G4" s="4" t="s">
        <v>714</v>
      </c>
      <c r="H4" s="4" t="s">
        <v>992</v>
      </c>
    </row>
    <row r="5" s="1" customFormat="1" ht="37.5" customHeight="1" spans="1:8">
      <c r="A5" s="6">
        <v>11004</v>
      </c>
      <c r="B5" s="7" t="s">
        <v>1106</v>
      </c>
      <c r="C5" s="6">
        <v>0</v>
      </c>
      <c r="D5" s="6"/>
      <c r="E5" s="6">
        <v>23004</v>
      </c>
      <c r="F5" s="7" t="s">
        <v>1107</v>
      </c>
      <c r="G5" s="6">
        <v>0</v>
      </c>
      <c r="H5" s="6"/>
    </row>
    <row r="6" ht="37.5" customHeight="1" spans="1:8">
      <c r="A6" s="8" t="s">
        <v>82</v>
      </c>
      <c r="B6" s="9"/>
      <c r="C6" s="5">
        <v>0</v>
      </c>
      <c r="D6" s="5"/>
      <c r="E6" s="8" t="s">
        <v>82</v>
      </c>
      <c r="F6" s="10"/>
      <c r="G6" s="5">
        <v>0</v>
      </c>
      <c r="H6" s="5"/>
    </row>
    <row r="7" ht="54.75" customHeight="1" spans="1:8">
      <c r="A7" s="11" t="s">
        <v>1108</v>
      </c>
      <c r="B7" s="12"/>
      <c r="C7" s="12"/>
      <c r="D7" s="12"/>
      <c r="E7" s="12"/>
      <c r="F7" s="12"/>
      <c r="G7" s="12"/>
      <c r="H7" s="12"/>
    </row>
  </sheetData>
  <mergeCells count="6">
    <mergeCell ref="A1:H1"/>
    <mergeCell ref="A3:D3"/>
    <mergeCell ref="E3:H3"/>
    <mergeCell ref="A6:B6"/>
    <mergeCell ref="E6:F6"/>
    <mergeCell ref="A7:H7"/>
  </mergeCells>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42"/>
  <sheetViews>
    <sheetView showGridLines="0" workbookViewId="0">
      <selection activeCell="F17" sqref="F17"/>
    </sheetView>
  </sheetViews>
  <sheetFormatPr defaultColWidth="9" defaultRowHeight="12" outlineLevelCol="4"/>
  <cols>
    <col min="1" max="1" width="11" style="156" customWidth="1"/>
    <col min="2" max="2" width="43" style="156" customWidth="1"/>
    <col min="3" max="5" width="10.6296296296296" style="157" customWidth="1"/>
    <col min="6" max="256" width="9" style="156"/>
    <col min="257" max="257" width="16.6296296296296" style="156" customWidth="1"/>
    <col min="258" max="258" width="36.25" style="156" customWidth="1"/>
    <col min="259" max="259" width="10.6296296296296" style="156" customWidth="1"/>
    <col min="260" max="260" width="17.25" style="156" customWidth="1"/>
    <col min="261" max="261" width="9.25" style="156" customWidth="1"/>
    <col min="262" max="512" width="9" style="156"/>
    <col min="513" max="513" width="16.6296296296296" style="156" customWidth="1"/>
    <col min="514" max="514" width="36.25" style="156" customWidth="1"/>
    <col min="515" max="515" width="10.6296296296296" style="156" customWidth="1"/>
    <col min="516" max="516" width="17.25" style="156" customWidth="1"/>
    <col min="517" max="517" width="9.25" style="156" customWidth="1"/>
    <col min="518" max="768" width="9" style="156"/>
    <col min="769" max="769" width="16.6296296296296" style="156" customWidth="1"/>
    <col min="770" max="770" width="36.25" style="156" customWidth="1"/>
    <col min="771" max="771" width="10.6296296296296" style="156" customWidth="1"/>
    <col min="772" max="772" width="17.25" style="156" customWidth="1"/>
    <col min="773" max="773" width="9.25" style="156" customWidth="1"/>
    <col min="774" max="1024" width="9" style="156"/>
    <col min="1025" max="1025" width="16.6296296296296" style="156" customWidth="1"/>
    <col min="1026" max="1026" width="36.25" style="156" customWidth="1"/>
    <col min="1027" max="1027" width="10.6296296296296" style="156" customWidth="1"/>
    <col min="1028" max="1028" width="17.25" style="156" customWidth="1"/>
    <col min="1029" max="1029" width="9.25" style="156" customWidth="1"/>
    <col min="1030" max="1280" width="9" style="156"/>
    <col min="1281" max="1281" width="16.6296296296296" style="156" customWidth="1"/>
    <col min="1282" max="1282" width="36.25" style="156" customWidth="1"/>
    <col min="1283" max="1283" width="10.6296296296296" style="156" customWidth="1"/>
    <col min="1284" max="1284" width="17.25" style="156" customWidth="1"/>
    <col min="1285" max="1285" width="9.25" style="156" customWidth="1"/>
    <col min="1286" max="1536" width="9" style="156"/>
    <col min="1537" max="1537" width="16.6296296296296" style="156" customWidth="1"/>
    <col min="1538" max="1538" width="36.25" style="156" customWidth="1"/>
    <col min="1539" max="1539" width="10.6296296296296" style="156" customWidth="1"/>
    <col min="1540" max="1540" width="17.25" style="156" customWidth="1"/>
    <col min="1541" max="1541" width="9.25" style="156" customWidth="1"/>
    <col min="1542" max="1792" width="9" style="156"/>
    <col min="1793" max="1793" width="16.6296296296296" style="156" customWidth="1"/>
    <col min="1794" max="1794" width="36.25" style="156" customWidth="1"/>
    <col min="1795" max="1795" width="10.6296296296296" style="156" customWidth="1"/>
    <col min="1796" max="1796" width="17.25" style="156" customWidth="1"/>
    <col min="1797" max="1797" width="9.25" style="156" customWidth="1"/>
    <col min="1798" max="2048" width="9" style="156"/>
    <col min="2049" max="2049" width="16.6296296296296" style="156" customWidth="1"/>
    <col min="2050" max="2050" width="36.25" style="156" customWidth="1"/>
    <col min="2051" max="2051" width="10.6296296296296" style="156" customWidth="1"/>
    <col min="2052" max="2052" width="17.25" style="156" customWidth="1"/>
    <col min="2053" max="2053" width="9.25" style="156" customWidth="1"/>
    <col min="2054" max="2304" width="9" style="156"/>
    <col min="2305" max="2305" width="16.6296296296296" style="156" customWidth="1"/>
    <col min="2306" max="2306" width="36.25" style="156" customWidth="1"/>
    <col min="2307" max="2307" width="10.6296296296296" style="156" customWidth="1"/>
    <col min="2308" max="2308" width="17.25" style="156" customWidth="1"/>
    <col min="2309" max="2309" width="9.25" style="156" customWidth="1"/>
    <col min="2310" max="2560" width="9" style="156"/>
    <col min="2561" max="2561" width="16.6296296296296" style="156" customWidth="1"/>
    <col min="2562" max="2562" width="36.25" style="156" customWidth="1"/>
    <col min="2563" max="2563" width="10.6296296296296" style="156" customWidth="1"/>
    <col min="2564" max="2564" width="17.25" style="156" customWidth="1"/>
    <col min="2565" max="2565" width="9.25" style="156" customWidth="1"/>
    <col min="2566" max="2816" width="9" style="156"/>
    <col min="2817" max="2817" width="16.6296296296296" style="156" customWidth="1"/>
    <col min="2818" max="2818" width="36.25" style="156" customWidth="1"/>
    <col min="2819" max="2819" width="10.6296296296296" style="156" customWidth="1"/>
    <col min="2820" max="2820" width="17.25" style="156" customWidth="1"/>
    <col min="2821" max="2821" width="9.25" style="156" customWidth="1"/>
    <col min="2822" max="3072" width="9" style="156"/>
    <col min="3073" max="3073" width="16.6296296296296" style="156" customWidth="1"/>
    <col min="3074" max="3074" width="36.25" style="156" customWidth="1"/>
    <col min="3075" max="3075" width="10.6296296296296" style="156" customWidth="1"/>
    <col min="3076" max="3076" width="17.25" style="156" customWidth="1"/>
    <col min="3077" max="3077" width="9.25" style="156" customWidth="1"/>
    <col min="3078" max="3328" width="9" style="156"/>
    <col min="3329" max="3329" width="16.6296296296296" style="156" customWidth="1"/>
    <col min="3330" max="3330" width="36.25" style="156" customWidth="1"/>
    <col min="3331" max="3331" width="10.6296296296296" style="156" customWidth="1"/>
    <col min="3332" max="3332" width="17.25" style="156" customWidth="1"/>
    <col min="3333" max="3333" width="9.25" style="156" customWidth="1"/>
    <col min="3334" max="3584" width="9" style="156"/>
    <col min="3585" max="3585" width="16.6296296296296" style="156" customWidth="1"/>
    <col min="3586" max="3586" width="36.25" style="156" customWidth="1"/>
    <col min="3587" max="3587" width="10.6296296296296" style="156" customWidth="1"/>
    <col min="3588" max="3588" width="17.25" style="156" customWidth="1"/>
    <col min="3589" max="3589" width="9.25" style="156" customWidth="1"/>
    <col min="3590" max="3840" width="9" style="156"/>
    <col min="3841" max="3841" width="16.6296296296296" style="156" customWidth="1"/>
    <col min="3842" max="3842" width="36.25" style="156" customWidth="1"/>
    <col min="3843" max="3843" width="10.6296296296296" style="156" customWidth="1"/>
    <col min="3844" max="3844" width="17.25" style="156" customWidth="1"/>
    <col min="3845" max="3845" width="9.25" style="156" customWidth="1"/>
    <col min="3846" max="4096" width="9" style="156"/>
    <col min="4097" max="4097" width="16.6296296296296" style="156" customWidth="1"/>
    <col min="4098" max="4098" width="36.25" style="156" customWidth="1"/>
    <col min="4099" max="4099" width="10.6296296296296" style="156" customWidth="1"/>
    <col min="4100" max="4100" width="17.25" style="156" customWidth="1"/>
    <col min="4101" max="4101" width="9.25" style="156" customWidth="1"/>
    <col min="4102" max="4352" width="9" style="156"/>
    <col min="4353" max="4353" width="16.6296296296296" style="156" customWidth="1"/>
    <col min="4354" max="4354" width="36.25" style="156" customWidth="1"/>
    <col min="4355" max="4355" width="10.6296296296296" style="156" customWidth="1"/>
    <col min="4356" max="4356" width="17.25" style="156" customWidth="1"/>
    <col min="4357" max="4357" width="9.25" style="156" customWidth="1"/>
    <col min="4358" max="4608" width="9" style="156"/>
    <col min="4609" max="4609" width="16.6296296296296" style="156" customWidth="1"/>
    <col min="4610" max="4610" width="36.25" style="156" customWidth="1"/>
    <col min="4611" max="4611" width="10.6296296296296" style="156" customWidth="1"/>
    <col min="4612" max="4612" width="17.25" style="156" customWidth="1"/>
    <col min="4613" max="4613" width="9.25" style="156" customWidth="1"/>
    <col min="4614" max="4864" width="9" style="156"/>
    <col min="4865" max="4865" width="16.6296296296296" style="156" customWidth="1"/>
    <col min="4866" max="4866" width="36.25" style="156" customWidth="1"/>
    <col min="4867" max="4867" width="10.6296296296296" style="156" customWidth="1"/>
    <col min="4868" max="4868" width="17.25" style="156" customWidth="1"/>
    <col min="4869" max="4869" width="9.25" style="156" customWidth="1"/>
    <col min="4870" max="5120" width="9" style="156"/>
    <col min="5121" max="5121" width="16.6296296296296" style="156" customWidth="1"/>
    <col min="5122" max="5122" width="36.25" style="156" customWidth="1"/>
    <col min="5123" max="5123" width="10.6296296296296" style="156" customWidth="1"/>
    <col min="5124" max="5124" width="17.25" style="156" customWidth="1"/>
    <col min="5125" max="5125" width="9.25" style="156" customWidth="1"/>
    <col min="5126" max="5376" width="9" style="156"/>
    <col min="5377" max="5377" width="16.6296296296296" style="156" customWidth="1"/>
    <col min="5378" max="5378" width="36.25" style="156" customWidth="1"/>
    <col min="5379" max="5379" width="10.6296296296296" style="156" customWidth="1"/>
    <col min="5380" max="5380" width="17.25" style="156" customWidth="1"/>
    <col min="5381" max="5381" width="9.25" style="156" customWidth="1"/>
    <col min="5382" max="5632" width="9" style="156"/>
    <col min="5633" max="5633" width="16.6296296296296" style="156" customWidth="1"/>
    <col min="5634" max="5634" width="36.25" style="156" customWidth="1"/>
    <col min="5635" max="5635" width="10.6296296296296" style="156" customWidth="1"/>
    <col min="5636" max="5636" width="17.25" style="156" customWidth="1"/>
    <col min="5637" max="5637" width="9.25" style="156" customWidth="1"/>
    <col min="5638" max="5888" width="9" style="156"/>
    <col min="5889" max="5889" width="16.6296296296296" style="156" customWidth="1"/>
    <col min="5890" max="5890" width="36.25" style="156" customWidth="1"/>
    <col min="5891" max="5891" width="10.6296296296296" style="156" customWidth="1"/>
    <col min="5892" max="5892" width="17.25" style="156" customWidth="1"/>
    <col min="5893" max="5893" width="9.25" style="156" customWidth="1"/>
    <col min="5894" max="6144" width="9" style="156"/>
    <col min="6145" max="6145" width="16.6296296296296" style="156" customWidth="1"/>
    <col min="6146" max="6146" width="36.25" style="156" customWidth="1"/>
    <col min="6147" max="6147" width="10.6296296296296" style="156" customWidth="1"/>
    <col min="6148" max="6148" width="17.25" style="156" customWidth="1"/>
    <col min="6149" max="6149" width="9.25" style="156" customWidth="1"/>
    <col min="6150" max="6400" width="9" style="156"/>
    <col min="6401" max="6401" width="16.6296296296296" style="156" customWidth="1"/>
    <col min="6402" max="6402" width="36.25" style="156" customWidth="1"/>
    <col min="6403" max="6403" width="10.6296296296296" style="156" customWidth="1"/>
    <col min="6404" max="6404" width="17.25" style="156" customWidth="1"/>
    <col min="6405" max="6405" width="9.25" style="156" customWidth="1"/>
    <col min="6406" max="6656" width="9" style="156"/>
    <col min="6657" max="6657" width="16.6296296296296" style="156" customWidth="1"/>
    <col min="6658" max="6658" width="36.25" style="156" customWidth="1"/>
    <col min="6659" max="6659" width="10.6296296296296" style="156" customWidth="1"/>
    <col min="6660" max="6660" width="17.25" style="156" customWidth="1"/>
    <col min="6661" max="6661" width="9.25" style="156" customWidth="1"/>
    <col min="6662" max="6912" width="9" style="156"/>
    <col min="6913" max="6913" width="16.6296296296296" style="156" customWidth="1"/>
    <col min="6914" max="6914" width="36.25" style="156" customWidth="1"/>
    <col min="6915" max="6915" width="10.6296296296296" style="156" customWidth="1"/>
    <col min="6916" max="6916" width="17.25" style="156" customWidth="1"/>
    <col min="6917" max="6917" width="9.25" style="156" customWidth="1"/>
    <col min="6918" max="7168" width="9" style="156"/>
    <col min="7169" max="7169" width="16.6296296296296" style="156" customWidth="1"/>
    <col min="7170" max="7170" width="36.25" style="156" customWidth="1"/>
    <col min="7171" max="7171" width="10.6296296296296" style="156" customWidth="1"/>
    <col min="7172" max="7172" width="17.25" style="156" customWidth="1"/>
    <col min="7173" max="7173" width="9.25" style="156" customWidth="1"/>
    <col min="7174" max="7424" width="9" style="156"/>
    <col min="7425" max="7425" width="16.6296296296296" style="156" customWidth="1"/>
    <col min="7426" max="7426" width="36.25" style="156" customWidth="1"/>
    <col min="7427" max="7427" width="10.6296296296296" style="156" customWidth="1"/>
    <col min="7428" max="7428" width="17.25" style="156" customWidth="1"/>
    <col min="7429" max="7429" width="9.25" style="156" customWidth="1"/>
    <col min="7430" max="7680" width="9" style="156"/>
    <col min="7681" max="7681" width="16.6296296296296" style="156" customWidth="1"/>
    <col min="7682" max="7682" width="36.25" style="156" customWidth="1"/>
    <col min="7683" max="7683" width="10.6296296296296" style="156" customWidth="1"/>
    <col min="7684" max="7684" width="17.25" style="156" customWidth="1"/>
    <col min="7685" max="7685" width="9.25" style="156" customWidth="1"/>
    <col min="7686" max="7936" width="9" style="156"/>
    <col min="7937" max="7937" width="16.6296296296296" style="156" customWidth="1"/>
    <col min="7938" max="7938" width="36.25" style="156" customWidth="1"/>
    <col min="7939" max="7939" width="10.6296296296296" style="156" customWidth="1"/>
    <col min="7940" max="7940" width="17.25" style="156" customWidth="1"/>
    <col min="7941" max="7941" width="9.25" style="156" customWidth="1"/>
    <col min="7942" max="8192" width="9" style="156"/>
    <col min="8193" max="8193" width="16.6296296296296" style="156" customWidth="1"/>
    <col min="8194" max="8194" width="36.25" style="156" customWidth="1"/>
    <col min="8195" max="8195" width="10.6296296296296" style="156" customWidth="1"/>
    <col min="8196" max="8196" width="17.25" style="156" customWidth="1"/>
    <col min="8197" max="8197" width="9.25" style="156" customWidth="1"/>
    <col min="8198" max="8448" width="9" style="156"/>
    <col min="8449" max="8449" width="16.6296296296296" style="156" customWidth="1"/>
    <col min="8450" max="8450" width="36.25" style="156" customWidth="1"/>
    <col min="8451" max="8451" width="10.6296296296296" style="156" customWidth="1"/>
    <col min="8452" max="8452" width="17.25" style="156" customWidth="1"/>
    <col min="8453" max="8453" width="9.25" style="156" customWidth="1"/>
    <col min="8454" max="8704" width="9" style="156"/>
    <col min="8705" max="8705" width="16.6296296296296" style="156" customWidth="1"/>
    <col min="8706" max="8706" width="36.25" style="156" customWidth="1"/>
    <col min="8707" max="8707" width="10.6296296296296" style="156" customWidth="1"/>
    <col min="8708" max="8708" width="17.25" style="156" customWidth="1"/>
    <col min="8709" max="8709" width="9.25" style="156" customWidth="1"/>
    <col min="8710" max="8960" width="9" style="156"/>
    <col min="8961" max="8961" width="16.6296296296296" style="156" customWidth="1"/>
    <col min="8962" max="8962" width="36.25" style="156" customWidth="1"/>
    <col min="8963" max="8963" width="10.6296296296296" style="156" customWidth="1"/>
    <col min="8964" max="8964" width="17.25" style="156" customWidth="1"/>
    <col min="8965" max="8965" width="9.25" style="156" customWidth="1"/>
    <col min="8966" max="9216" width="9" style="156"/>
    <col min="9217" max="9217" width="16.6296296296296" style="156" customWidth="1"/>
    <col min="9218" max="9218" width="36.25" style="156" customWidth="1"/>
    <col min="9219" max="9219" width="10.6296296296296" style="156" customWidth="1"/>
    <col min="9220" max="9220" width="17.25" style="156" customWidth="1"/>
    <col min="9221" max="9221" width="9.25" style="156" customWidth="1"/>
    <col min="9222" max="9472" width="9" style="156"/>
    <col min="9473" max="9473" width="16.6296296296296" style="156" customWidth="1"/>
    <col min="9474" max="9474" width="36.25" style="156" customWidth="1"/>
    <col min="9475" max="9475" width="10.6296296296296" style="156" customWidth="1"/>
    <col min="9476" max="9476" width="17.25" style="156" customWidth="1"/>
    <col min="9477" max="9477" width="9.25" style="156" customWidth="1"/>
    <col min="9478" max="9728" width="9" style="156"/>
    <col min="9729" max="9729" width="16.6296296296296" style="156" customWidth="1"/>
    <col min="9730" max="9730" width="36.25" style="156" customWidth="1"/>
    <col min="9731" max="9731" width="10.6296296296296" style="156" customWidth="1"/>
    <col min="9732" max="9732" width="17.25" style="156" customWidth="1"/>
    <col min="9733" max="9733" width="9.25" style="156" customWidth="1"/>
    <col min="9734" max="9984" width="9" style="156"/>
    <col min="9985" max="9985" width="16.6296296296296" style="156" customWidth="1"/>
    <col min="9986" max="9986" width="36.25" style="156" customWidth="1"/>
    <col min="9987" max="9987" width="10.6296296296296" style="156" customWidth="1"/>
    <col min="9988" max="9988" width="17.25" style="156" customWidth="1"/>
    <col min="9989" max="9989" width="9.25" style="156" customWidth="1"/>
    <col min="9990" max="10240" width="9" style="156"/>
    <col min="10241" max="10241" width="16.6296296296296" style="156" customWidth="1"/>
    <col min="10242" max="10242" width="36.25" style="156" customWidth="1"/>
    <col min="10243" max="10243" width="10.6296296296296" style="156" customWidth="1"/>
    <col min="10244" max="10244" width="17.25" style="156" customWidth="1"/>
    <col min="10245" max="10245" width="9.25" style="156" customWidth="1"/>
    <col min="10246" max="10496" width="9" style="156"/>
    <col min="10497" max="10497" width="16.6296296296296" style="156" customWidth="1"/>
    <col min="10498" max="10498" width="36.25" style="156" customWidth="1"/>
    <col min="10499" max="10499" width="10.6296296296296" style="156" customWidth="1"/>
    <col min="10500" max="10500" width="17.25" style="156" customWidth="1"/>
    <col min="10501" max="10501" width="9.25" style="156" customWidth="1"/>
    <col min="10502" max="10752" width="9" style="156"/>
    <col min="10753" max="10753" width="16.6296296296296" style="156" customWidth="1"/>
    <col min="10754" max="10754" width="36.25" style="156" customWidth="1"/>
    <col min="10755" max="10755" width="10.6296296296296" style="156" customWidth="1"/>
    <col min="10756" max="10756" width="17.25" style="156" customWidth="1"/>
    <col min="10757" max="10757" width="9.25" style="156" customWidth="1"/>
    <col min="10758" max="11008" width="9" style="156"/>
    <col min="11009" max="11009" width="16.6296296296296" style="156" customWidth="1"/>
    <col min="11010" max="11010" width="36.25" style="156" customWidth="1"/>
    <col min="11011" max="11011" width="10.6296296296296" style="156" customWidth="1"/>
    <col min="11012" max="11012" width="17.25" style="156" customWidth="1"/>
    <col min="11013" max="11013" width="9.25" style="156" customWidth="1"/>
    <col min="11014" max="11264" width="9" style="156"/>
    <col min="11265" max="11265" width="16.6296296296296" style="156" customWidth="1"/>
    <col min="11266" max="11266" width="36.25" style="156" customWidth="1"/>
    <col min="11267" max="11267" width="10.6296296296296" style="156" customWidth="1"/>
    <col min="11268" max="11268" width="17.25" style="156" customWidth="1"/>
    <col min="11269" max="11269" width="9.25" style="156" customWidth="1"/>
    <col min="11270" max="11520" width="9" style="156"/>
    <col min="11521" max="11521" width="16.6296296296296" style="156" customWidth="1"/>
    <col min="11522" max="11522" width="36.25" style="156" customWidth="1"/>
    <col min="11523" max="11523" width="10.6296296296296" style="156" customWidth="1"/>
    <col min="11524" max="11524" width="17.25" style="156" customWidth="1"/>
    <col min="11525" max="11525" width="9.25" style="156" customWidth="1"/>
    <col min="11526" max="11776" width="9" style="156"/>
    <col min="11777" max="11777" width="16.6296296296296" style="156" customWidth="1"/>
    <col min="11778" max="11778" width="36.25" style="156" customWidth="1"/>
    <col min="11779" max="11779" width="10.6296296296296" style="156" customWidth="1"/>
    <col min="11780" max="11780" width="17.25" style="156" customWidth="1"/>
    <col min="11781" max="11781" width="9.25" style="156" customWidth="1"/>
    <col min="11782" max="12032" width="9" style="156"/>
    <col min="12033" max="12033" width="16.6296296296296" style="156" customWidth="1"/>
    <col min="12034" max="12034" width="36.25" style="156" customWidth="1"/>
    <col min="12035" max="12035" width="10.6296296296296" style="156" customWidth="1"/>
    <col min="12036" max="12036" width="17.25" style="156" customWidth="1"/>
    <col min="12037" max="12037" width="9.25" style="156" customWidth="1"/>
    <col min="12038" max="12288" width="9" style="156"/>
    <col min="12289" max="12289" width="16.6296296296296" style="156" customWidth="1"/>
    <col min="12290" max="12290" width="36.25" style="156" customWidth="1"/>
    <col min="12291" max="12291" width="10.6296296296296" style="156" customWidth="1"/>
    <col min="12292" max="12292" width="17.25" style="156" customWidth="1"/>
    <col min="12293" max="12293" width="9.25" style="156" customWidth="1"/>
    <col min="12294" max="12544" width="9" style="156"/>
    <col min="12545" max="12545" width="16.6296296296296" style="156" customWidth="1"/>
    <col min="12546" max="12546" width="36.25" style="156" customWidth="1"/>
    <col min="12547" max="12547" width="10.6296296296296" style="156" customWidth="1"/>
    <col min="12548" max="12548" width="17.25" style="156" customWidth="1"/>
    <col min="12549" max="12549" width="9.25" style="156" customWidth="1"/>
    <col min="12550" max="12800" width="9" style="156"/>
    <col min="12801" max="12801" width="16.6296296296296" style="156" customWidth="1"/>
    <col min="12802" max="12802" width="36.25" style="156" customWidth="1"/>
    <col min="12803" max="12803" width="10.6296296296296" style="156" customWidth="1"/>
    <col min="12804" max="12804" width="17.25" style="156" customWidth="1"/>
    <col min="12805" max="12805" width="9.25" style="156" customWidth="1"/>
    <col min="12806" max="13056" width="9" style="156"/>
    <col min="13057" max="13057" width="16.6296296296296" style="156" customWidth="1"/>
    <col min="13058" max="13058" width="36.25" style="156" customWidth="1"/>
    <col min="13059" max="13059" width="10.6296296296296" style="156" customWidth="1"/>
    <col min="13060" max="13060" width="17.25" style="156" customWidth="1"/>
    <col min="13061" max="13061" width="9.25" style="156" customWidth="1"/>
    <col min="13062" max="13312" width="9" style="156"/>
    <col min="13313" max="13313" width="16.6296296296296" style="156" customWidth="1"/>
    <col min="13314" max="13314" width="36.25" style="156" customWidth="1"/>
    <col min="13315" max="13315" width="10.6296296296296" style="156" customWidth="1"/>
    <col min="13316" max="13316" width="17.25" style="156" customWidth="1"/>
    <col min="13317" max="13317" width="9.25" style="156" customWidth="1"/>
    <col min="13318" max="13568" width="9" style="156"/>
    <col min="13569" max="13569" width="16.6296296296296" style="156" customWidth="1"/>
    <col min="13570" max="13570" width="36.25" style="156" customWidth="1"/>
    <col min="13571" max="13571" width="10.6296296296296" style="156" customWidth="1"/>
    <col min="13572" max="13572" width="17.25" style="156" customWidth="1"/>
    <col min="13573" max="13573" width="9.25" style="156" customWidth="1"/>
    <col min="13574" max="13824" width="9" style="156"/>
    <col min="13825" max="13825" width="16.6296296296296" style="156" customWidth="1"/>
    <col min="13826" max="13826" width="36.25" style="156" customWidth="1"/>
    <col min="13827" max="13827" width="10.6296296296296" style="156" customWidth="1"/>
    <col min="13828" max="13828" width="17.25" style="156" customWidth="1"/>
    <col min="13829" max="13829" width="9.25" style="156" customWidth="1"/>
    <col min="13830" max="14080" width="9" style="156"/>
    <col min="14081" max="14081" width="16.6296296296296" style="156" customWidth="1"/>
    <col min="14082" max="14082" width="36.25" style="156" customWidth="1"/>
    <col min="14083" max="14083" width="10.6296296296296" style="156" customWidth="1"/>
    <col min="14084" max="14084" width="17.25" style="156" customWidth="1"/>
    <col min="14085" max="14085" width="9.25" style="156" customWidth="1"/>
    <col min="14086" max="14336" width="9" style="156"/>
    <col min="14337" max="14337" width="16.6296296296296" style="156" customWidth="1"/>
    <col min="14338" max="14338" width="36.25" style="156" customWidth="1"/>
    <col min="14339" max="14339" width="10.6296296296296" style="156" customWidth="1"/>
    <col min="14340" max="14340" width="17.25" style="156" customWidth="1"/>
    <col min="14341" max="14341" width="9.25" style="156" customWidth="1"/>
    <col min="14342" max="14592" width="9" style="156"/>
    <col min="14593" max="14593" width="16.6296296296296" style="156" customWidth="1"/>
    <col min="14594" max="14594" width="36.25" style="156" customWidth="1"/>
    <col min="14595" max="14595" width="10.6296296296296" style="156" customWidth="1"/>
    <col min="14596" max="14596" width="17.25" style="156" customWidth="1"/>
    <col min="14597" max="14597" width="9.25" style="156" customWidth="1"/>
    <col min="14598" max="14848" width="9" style="156"/>
    <col min="14849" max="14849" width="16.6296296296296" style="156" customWidth="1"/>
    <col min="14850" max="14850" width="36.25" style="156" customWidth="1"/>
    <col min="14851" max="14851" width="10.6296296296296" style="156" customWidth="1"/>
    <col min="14852" max="14852" width="17.25" style="156" customWidth="1"/>
    <col min="14853" max="14853" width="9.25" style="156" customWidth="1"/>
    <col min="14854" max="15104" width="9" style="156"/>
    <col min="15105" max="15105" width="16.6296296296296" style="156" customWidth="1"/>
    <col min="15106" max="15106" width="36.25" style="156" customWidth="1"/>
    <col min="15107" max="15107" width="10.6296296296296" style="156" customWidth="1"/>
    <col min="15108" max="15108" width="17.25" style="156" customWidth="1"/>
    <col min="15109" max="15109" width="9.25" style="156" customWidth="1"/>
    <col min="15110" max="15360" width="9" style="156"/>
    <col min="15361" max="15361" width="16.6296296296296" style="156" customWidth="1"/>
    <col min="15362" max="15362" width="36.25" style="156" customWidth="1"/>
    <col min="15363" max="15363" width="10.6296296296296" style="156" customWidth="1"/>
    <col min="15364" max="15364" width="17.25" style="156" customWidth="1"/>
    <col min="15365" max="15365" width="9.25" style="156" customWidth="1"/>
    <col min="15366" max="15616" width="9" style="156"/>
    <col min="15617" max="15617" width="16.6296296296296" style="156" customWidth="1"/>
    <col min="15618" max="15618" width="36.25" style="156" customWidth="1"/>
    <col min="15619" max="15619" width="10.6296296296296" style="156" customWidth="1"/>
    <col min="15620" max="15620" width="17.25" style="156" customWidth="1"/>
    <col min="15621" max="15621" width="9.25" style="156" customWidth="1"/>
    <col min="15622" max="15872" width="9" style="156"/>
    <col min="15873" max="15873" width="16.6296296296296" style="156" customWidth="1"/>
    <col min="15874" max="15874" width="36.25" style="156" customWidth="1"/>
    <col min="15875" max="15875" width="10.6296296296296" style="156" customWidth="1"/>
    <col min="15876" max="15876" width="17.25" style="156" customWidth="1"/>
    <col min="15877" max="15877" width="9.25" style="156" customWidth="1"/>
    <col min="15878" max="16128" width="9" style="156"/>
    <col min="16129" max="16129" width="16.6296296296296" style="156" customWidth="1"/>
    <col min="16130" max="16130" width="36.25" style="156" customWidth="1"/>
    <col min="16131" max="16131" width="10.6296296296296" style="156" customWidth="1"/>
    <col min="16132" max="16132" width="17.25" style="156" customWidth="1"/>
    <col min="16133" max="16133" width="9.25" style="156" customWidth="1"/>
    <col min="16134" max="16384" width="9" style="156"/>
  </cols>
  <sheetData>
    <row r="1" ht="19.5" customHeight="1" spans="1:1">
      <c r="A1" s="158" t="s">
        <v>76</v>
      </c>
    </row>
    <row r="2" ht="21.75" customHeight="1" spans="1:5">
      <c r="A2" s="159" t="s">
        <v>77</v>
      </c>
      <c r="B2" s="159"/>
      <c r="C2" s="159"/>
      <c r="D2" s="159"/>
      <c r="E2" s="159"/>
    </row>
    <row r="3" s="155" customFormat="1" ht="17.25" customHeight="1" spans="3:5">
      <c r="C3" s="160"/>
      <c r="D3" s="160"/>
      <c r="E3" s="180" t="s">
        <v>2</v>
      </c>
    </row>
    <row r="4" s="155" customFormat="1" ht="27.75" customHeight="1" spans="1:5">
      <c r="A4" s="161" t="s">
        <v>78</v>
      </c>
      <c r="B4" s="162" t="s">
        <v>79</v>
      </c>
      <c r="C4" s="163" t="s">
        <v>80</v>
      </c>
      <c r="D4" s="181" t="s">
        <v>81</v>
      </c>
      <c r="E4" s="181" t="s">
        <v>82</v>
      </c>
    </row>
    <row r="5" s="155" customFormat="1" ht="19.35" customHeight="1" spans="1:5">
      <c r="A5" s="164" t="s">
        <v>82</v>
      </c>
      <c r="B5" s="165" t="s">
        <v>83</v>
      </c>
      <c r="C5" s="166">
        <f>C6+C80+C98+C114+C121+C139+C185+C219+C234+C246+C285+C293+C301+C307+C319+C326+C332+C335+C340</f>
        <v>144223</v>
      </c>
      <c r="D5" s="166">
        <f>D6+D80+D98+D114+D121+D139+D185+D219+D234+D246+D285+D301+D307+D293+D319+D326+D332+D335+D340</f>
        <v>32579</v>
      </c>
      <c r="E5" s="166">
        <f>C5+D5</f>
        <v>176802</v>
      </c>
    </row>
    <row r="6" s="155" customFormat="1" ht="19.35" customHeight="1" spans="1:5">
      <c r="A6" s="164" t="s">
        <v>84</v>
      </c>
      <c r="B6" s="165" t="s">
        <v>85</v>
      </c>
      <c r="C6" s="166">
        <f>C7+C12+C10+C19+C22+C27+C29+C32+C36+C39+C42+C47+C51+C53+C56+C59+C61+C65+C69+C71+C75+C77</f>
        <v>19749</v>
      </c>
      <c r="D6" s="166">
        <f>D7+D10+D12+D19+D22+D27+D29+D32+D36+D39+D42+D47+D51+D53+D56+D59+D61+D65+D69+D71+D75+D77</f>
        <v>791</v>
      </c>
      <c r="E6" s="166">
        <f t="shared" ref="E6:E70" si="0">C6+D6</f>
        <v>20540</v>
      </c>
    </row>
    <row r="7" s="155" customFormat="1" ht="19.35" customHeight="1" spans="1:5">
      <c r="A7" s="164" t="s">
        <v>86</v>
      </c>
      <c r="B7" s="165" t="s">
        <v>87</v>
      </c>
      <c r="C7" s="166">
        <f>C8+C9</f>
        <v>1090</v>
      </c>
      <c r="D7" s="166"/>
      <c r="E7" s="166">
        <f t="shared" si="0"/>
        <v>1090</v>
      </c>
    </row>
    <row r="8" s="155" customFormat="1" ht="19.35" customHeight="1" spans="1:5">
      <c r="A8" s="167" t="s">
        <v>88</v>
      </c>
      <c r="B8" s="168" t="s">
        <v>89</v>
      </c>
      <c r="C8" s="169">
        <v>1035</v>
      </c>
      <c r="D8" s="169"/>
      <c r="E8" s="169">
        <f t="shared" si="0"/>
        <v>1035</v>
      </c>
    </row>
    <row r="9" s="155" customFormat="1" ht="19.35" customHeight="1" spans="1:5">
      <c r="A9" s="167" t="s">
        <v>90</v>
      </c>
      <c r="B9" s="168" t="s">
        <v>91</v>
      </c>
      <c r="C9" s="169">
        <v>55</v>
      </c>
      <c r="D9" s="169"/>
      <c r="E9" s="169">
        <f t="shared" si="0"/>
        <v>55</v>
      </c>
    </row>
    <row r="10" s="155" customFormat="1" ht="19.35" customHeight="1" spans="1:5">
      <c r="A10" s="164" t="s">
        <v>92</v>
      </c>
      <c r="B10" s="165" t="s">
        <v>93</v>
      </c>
      <c r="C10" s="166">
        <f>C11</f>
        <v>455</v>
      </c>
      <c r="D10" s="166"/>
      <c r="E10" s="166">
        <f t="shared" si="0"/>
        <v>455</v>
      </c>
    </row>
    <row r="11" s="155" customFormat="1" ht="19.35" customHeight="1" spans="1:5">
      <c r="A11" s="167" t="s">
        <v>94</v>
      </c>
      <c r="B11" s="168" t="s">
        <v>89</v>
      </c>
      <c r="C11" s="169">
        <v>455</v>
      </c>
      <c r="D11" s="169"/>
      <c r="E11" s="169">
        <f t="shared" si="0"/>
        <v>455</v>
      </c>
    </row>
    <row r="12" s="155" customFormat="1" ht="19.35" customHeight="1" spans="1:5">
      <c r="A12" s="164" t="s">
        <v>95</v>
      </c>
      <c r="B12" s="165" t="s">
        <v>96</v>
      </c>
      <c r="C12" s="166">
        <f>SUM(C13:C18)</f>
        <v>9947</v>
      </c>
      <c r="D12" s="166"/>
      <c r="E12" s="166">
        <f t="shared" si="0"/>
        <v>9947</v>
      </c>
    </row>
    <row r="13" s="155" customFormat="1" ht="19.35" customHeight="1" spans="1:5">
      <c r="A13" s="167" t="s">
        <v>97</v>
      </c>
      <c r="B13" s="168" t="s">
        <v>89</v>
      </c>
      <c r="C13" s="169">
        <v>7309</v>
      </c>
      <c r="D13" s="169"/>
      <c r="E13" s="169">
        <f t="shared" si="0"/>
        <v>7309</v>
      </c>
    </row>
    <row r="14" s="155" customFormat="1" ht="19.35" customHeight="1" spans="1:5">
      <c r="A14" s="167" t="s">
        <v>98</v>
      </c>
      <c r="B14" s="168" t="s">
        <v>99</v>
      </c>
      <c r="C14" s="169">
        <v>108</v>
      </c>
      <c r="D14" s="169" t="s">
        <v>100</v>
      </c>
      <c r="E14" s="169">
        <v>108</v>
      </c>
    </row>
    <row r="15" s="155" customFormat="1" ht="19.35" customHeight="1" spans="1:5">
      <c r="A15" s="167" t="s">
        <v>101</v>
      </c>
      <c r="B15" s="168" t="s">
        <v>102</v>
      </c>
      <c r="C15" s="169">
        <v>20</v>
      </c>
      <c r="D15" s="169"/>
      <c r="E15" s="169">
        <f t="shared" si="0"/>
        <v>20</v>
      </c>
    </row>
    <row r="16" s="155" customFormat="1" ht="19.35" customHeight="1" spans="1:5">
      <c r="A16" s="167" t="s">
        <v>103</v>
      </c>
      <c r="B16" s="168" t="s">
        <v>104</v>
      </c>
      <c r="C16" s="169">
        <v>80</v>
      </c>
      <c r="D16" s="169"/>
      <c r="E16" s="169">
        <f t="shared" si="0"/>
        <v>80</v>
      </c>
    </row>
    <row r="17" s="155" customFormat="1" ht="19.35" customHeight="1" spans="1:5">
      <c r="A17" s="167" t="s">
        <v>105</v>
      </c>
      <c r="B17" s="168" t="s">
        <v>106</v>
      </c>
      <c r="C17" s="169">
        <v>213</v>
      </c>
      <c r="D17" s="169"/>
      <c r="E17" s="169">
        <f t="shared" si="0"/>
        <v>213</v>
      </c>
    </row>
    <row r="18" s="155" customFormat="1" ht="19.35" customHeight="1" spans="1:5">
      <c r="A18" s="167" t="s">
        <v>107</v>
      </c>
      <c r="B18" s="168" t="s">
        <v>108</v>
      </c>
      <c r="C18" s="169">
        <v>2217</v>
      </c>
      <c r="D18" s="169"/>
      <c r="E18" s="169">
        <f t="shared" si="0"/>
        <v>2217</v>
      </c>
    </row>
    <row r="19" s="155" customFormat="1" ht="19.35" customHeight="1" spans="1:5">
      <c r="A19" s="164" t="s">
        <v>109</v>
      </c>
      <c r="B19" s="165" t="s">
        <v>110</v>
      </c>
      <c r="C19" s="166">
        <f>C20+C21</f>
        <v>507</v>
      </c>
      <c r="D19" s="166"/>
      <c r="E19" s="166">
        <f t="shared" si="0"/>
        <v>507</v>
      </c>
    </row>
    <row r="20" s="155" customFormat="1" ht="19.35" customHeight="1" spans="1:5">
      <c r="A20" s="167" t="s">
        <v>111</v>
      </c>
      <c r="B20" s="168" t="s">
        <v>89</v>
      </c>
      <c r="C20" s="169">
        <v>407</v>
      </c>
      <c r="D20" s="169"/>
      <c r="E20" s="169">
        <f t="shared" si="0"/>
        <v>407</v>
      </c>
    </row>
    <row r="21" s="155" customFormat="1" ht="19.35" customHeight="1" spans="1:5">
      <c r="A21" s="167" t="s">
        <v>112</v>
      </c>
      <c r="B21" s="168" t="s">
        <v>113</v>
      </c>
      <c r="C21" s="169">
        <v>100</v>
      </c>
      <c r="D21" s="169"/>
      <c r="E21" s="169">
        <f t="shared" si="0"/>
        <v>100</v>
      </c>
    </row>
    <row r="22" s="155" customFormat="1" ht="19.35" customHeight="1" spans="1:5">
      <c r="A22" s="164" t="s">
        <v>114</v>
      </c>
      <c r="B22" s="165" t="s">
        <v>115</v>
      </c>
      <c r="C22" s="166">
        <f>C23+C24+C25+C26</f>
        <v>217</v>
      </c>
      <c r="D22" s="166"/>
      <c r="E22" s="166">
        <f t="shared" si="0"/>
        <v>217</v>
      </c>
    </row>
    <row r="23" s="155" customFormat="1" ht="19.35" customHeight="1" spans="1:5">
      <c r="A23" s="167" t="s">
        <v>116</v>
      </c>
      <c r="B23" s="168" t="s">
        <v>89</v>
      </c>
      <c r="C23" s="169">
        <v>187</v>
      </c>
      <c r="D23" s="169"/>
      <c r="E23" s="169">
        <f t="shared" si="0"/>
        <v>187</v>
      </c>
    </row>
    <row r="24" s="155" customFormat="1" ht="19.35" customHeight="1" spans="1:5">
      <c r="A24" s="167" t="s">
        <v>117</v>
      </c>
      <c r="B24" s="168" t="s">
        <v>118</v>
      </c>
      <c r="C24" s="169">
        <v>6</v>
      </c>
      <c r="D24" s="169"/>
      <c r="E24" s="169">
        <f t="shared" si="0"/>
        <v>6</v>
      </c>
    </row>
    <row r="25" s="155" customFormat="1" ht="19.35" customHeight="1" spans="1:5">
      <c r="A25" s="167" t="s">
        <v>119</v>
      </c>
      <c r="B25" s="168" t="s">
        <v>120</v>
      </c>
      <c r="C25" s="169">
        <v>20</v>
      </c>
      <c r="D25" s="169"/>
      <c r="E25" s="169">
        <f t="shared" si="0"/>
        <v>20</v>
      </c>
    </row>
    <row r="26" s="155" customFormat="1" ht="19.35" customHeight="1" spans="1:5">
      <c r="A26" s="167" t="s">
        <v>121</v>
      </c>
      <c r="B26" s="168" t="s">
        <v>122</v>
      </c>
      <c r="C26" s="169">
        <v>4</v>
      </c>
      <c r="D26" s="169"/>
      <c r="E26" s="169">
        <f t="shared" si="0"/>
        <v>4</v>
      </c>
    </row>
    <row r="27" s="155" customFormat="1" ht="19.35" customHeight="1" spans="1:5">
      <c r="A27" s="164" t="s">
        <v>123</v>
      </c>
      <c r="B27" s="165" t="s">
        <v>124</v>
      </c>
      <c r="C27" s="166">
        <f>C28</f>
        <v>456</v>
      </c>
      <c r="D27" s="166"/>
      <c r="E27" s="166">
        <f t="shared" si="0"/>
        <v>456</v>
      </c>
    </row>
    <row r="28" s="155" customFormat="1" ht="19.35" customHeight="1" spans="1:5">
      <c r="A28" s="167" t="s">
        <v>125</v>
      </c>
      <c r="B28" s="168" t="s">
        <v>89</v>
      </c>
      <c r="C28" s="169">
        <v>456</v>
      </c>
      <c r="D28" s="169"/>
      <c r="E28" s="169">
        <f t="shared" si="0"/>
        <v>456</v>
      </c>
    </row>
    <row r="29" s="155" customFormat="1" ht="19.35" customHeight="1" spans="1:5">
      <c r="A29" s="164" t="s">
        <v>126</v>
      </c>
      <c r="B29" s="165" t="s">
        <v>127</v>
      </c>
      <c r="C29" s="166">
        <f>C30+C31</f>
        <v>900</v>
      </c>
      <c r="D29" s="166"/>
      <c r="E29" s="166">
        <f t="shared" si="0"/>
        <v>900</v>
      </c>
    </row>
    <row r="30" s="155" customFormat="1" ht="19.35" customHeight="1" spans="1:5">
      <c r="A30" s="167" t="s">
        <v>128</v>
      </c>
      <c r="B30" s="168" t="s">
        <v>89</v>
      </c>
      <c r="C30" s="169">
        <v>800</v>
      </c>
      <c r="D30" s="169"/>
      <c r="E30" s="169">
        <f t="shared" si="0"/>
        <v>800</v>
      </c>
    </row>
    <row r="31" s="155" customFormat="1" ht="19.35" customHeight="1" spans="1:5">
      <c r="A31" s="167" t="s">
        <v>129</v>
      </c>
      <c r="B31" s="168" t="s">
        <v>130</v>
      </c>
      <c r="C31" s="169">
        <v>100</v>
      </c>
      <c r="D31" s="169"/>
      <c r="E31" s="169">
        <f t="shared" si="0"/>
        <v>100</v>
      </c>
    </row>
    <row r="32" s="155" customFormat="1" ht="19.35" customHeight="1" spans="1:5">
      <c r="A32" s="164" t="s">
        <v>131</v>
      </c>
      <c r="B32" s="165" t="s">
        <v>132</v>
      </c>
      <c r="C32" s="166">
        <f>C33+C34+C35</f>
        <v>343</v>
      </c>
      <c r="D32" s="166"/>
      <c r="E32" s="166">
        <f t="shared" si="0"/>
        <v>343</v>
      </c>
    </row>
    <row r="33" s="155" customFormat="1" ht="19.35" customHeight="1" spans="1:5">
      <c r="A33" s="167" t="s">
        <v>133</v>
      </c>
      <c r="B33" s="168" t="s">
        <v>89</v>
      </c>
      <c r="C33" s="169">
        <v>293</v>
      </c>
      <c r="D33" s="169"/>
      <c r="E33" s="169">
        <f t="shared" si="0"/>
        <v>293</v>
      </c>
    </row>
    <row r="34" s="155" customFormat="1" ht="19.35" customHeight="1" spans="1:5">
      <c r="A34" s="167" t="s">
        <v>134</v>
      </c>
      <c r="B34" s="168" t="s">
        <v>99</v>
      </c>
      <c r="C34" s="169">
        <v>22</v>
      </c>
      <c r="D34" s="169"/>
      <c r="E34" s="169">
        <f t="shared" si="0"/>
        <v>22</v>
      </c>
    </row>
    <row r="35" s="155" customFormat="1" ht="19.35" customHeight="1" spans="1:5">
      <c r="A35" s="167" t="s">
        <v>135</v>
      </c>
      <c r="B35" s="168" t="s">
        <v>136</v>
      </c>
      <c r="C35" s="169">
        <v>28</v>
      </c>
      <c r="D35" s="169"/>
      <c r="E35" s="169">
        <f t="shared" si="0"/>
        <v>28</v>
      </c>
    </row>
    <row r="36" s="155" customFormat="1" ht="19.35" customHeight="1" spans="1:5">
      <c r="A36" s="164" t="s">
        <v>137</v>
      </c>
      <c r="B36" s="165" t="s">
        <v>138</v>
      </c>
      <c r="C36" s="166">
        <f>C37+C38</f>
        <v>278</v>
      </c>
      <c r="D36" s="166">
        <f>D37+D38</f>
        <v>657</v>
      </c>
      <c r="E36" s="166">
        <f t="shared" si="0"/>
        <v>935</v>
      </c>
    </row>
    <row r="37" s="155" customFormat="1" ht="19.35" customHeight="1" spans="1:5">
      <c r="A37" s="167" t="s">
        <v>139</v>
      </c>
      <c r="B37" s="168" t="s">
        <v>89</v>
      </c>
      <c r="C37" s="169">
        <v>278</v>
      </c>
      <c r="D37" s="169"/>
      <c r="E37" s="169">
        <f t="shared" si="0"/>
        <v>278</v>
      </c>
    </row>
    <row r="38" s="155" customFormat="1" ht="19.35" customHeight="1" spans="1:5">
      <c r="A38" s="170" t="s">
        <v>140</v>
      </c>
      <c r="B38" s="168" t="s">
        <v>141</v>
      </c>
      <c r="C38" s="169"/>
      <c r="D38" s="169">
        <v>657</v>
      </c>
      <c r="E38" s="169">
        <f t="shared" si="0"/>
        <v>657</v>
      </c>
    </row>
    <row r="39" s="155" customFormat="1" ht="19.35" customHeight="1" spans="1:5">
      <c r="A39" s="164" t="s">
        <v>142</v>
      </c>
      <c r="B39" s="165" t="s">
        <v>143</v>
      </c>
      <c r="C39" s="166">
        <f>C40+C41</f>
        <v>408</v>
      </c>
      <c r="D39" s="166"/>
      <c r="E39" s="166">
        <f t="shared" si="0"/>
        <v>408</v>
      </c>
    </row>
    <row r="40" s="155" customFormat="1" ht="19.35" customHeight="1" spans="1:5">
      <c r="A40" s="167" t="s">
        <v>144</v>
      </c>
      <c r="B40" s="168" t="s">
        <v>89</v>
      </c>
      <c r="C40" s="169">
        <v>403</v>
      </c>
      <c r="D40" s="169"/>
      <c r="E40" s="169">
        <f t="shared" si="0"/>
        <v>403</v>
      </c>
    </row>
    <row r="41" s="155" customFormat="1" ht="19.35" customHeight="1" spans="1:5">
      <c r="A41" s="167" t="s">
        <v>145</v>
      </c>
      <c r="B41" s="168" t="s">
        <v>146</v>
      </c>
      <c r="C41" s="169">
        <v>5</v>
      </c>
      <c r="D41" s="169"/>
      <c r="E41" s="169">
        <f t="shared" si="0"/>
        <v>5</v>
      </c>
    </row>
    <row r="42" s="155" customFormat="1" ht="19.35" customHeight="1" spans="1:5">
      <c r="A42" s="164" t="s">
        <v>147</v>
      </c>
      <c r="B42" s="165" t="s">
        <v>148</v>
      </c>
      <c r="C42" s="166">
        <f>C43+C44+C45+C46</f>
        <v>803</v>
      </c>
      <c r="D42" s="166"/>
      <c r="E42" s="166">
        <f t="shared" si="0"/>
        <v>803</v>
      </c>
    </row>
    <row r="43" s="155" customFormat="1" ht="19.35" customHeight="1" spans="1:5">
      <c r="A43" s="167" t="s">
        <v>149</v>
      </c>
      <c r="B43" s="168" t="s">
        <v>89</v>
      </c>
      <c r="C43" s="169">
        <v>229</v>
      </c>
      <c r="D43" s="169"/>
      <c r="E43" s="169">
        <f t="shared" si="0"/>
        <v>229</v>
      </c>
    </row>
    <row r="44" s="155" customFormat="1" ht="19.35" customHeight="1" spans="1:5">
      <c r="A44" s="167" t="s">
        <v>150</v>
      </c>
      <c r="B44" s="168" t="s">
        <v>99</v>
      </c>
      <c r="C44" s="169">
        <v>300</v>
      </c>
      <c r="D44" s="169"/>
      <c r="E44" s="169">
        <f t="shared" si="0"/>
        <v>300</v>
      </c>
    </row>
    <row r="45" s="155" customFormat="1" ht="19.35" customHeight="1" spans="1:5">
      <c r="A45" s="167" t="s">
        <v>151</v>
      </c>
      <c r="B45" s="168" t="s">
        <v>152</v>
      </c>
      <c r="C45" s="169">
        <v>262</v>
      </c>
      <c r="D45" s="169"/>
      <c r="E45" s="169">
        <f t="shared" si="0"/>
        <v>262</v>
      </c>
    </row>
    <row r="46" s="155" customFormat="1" ht="19.35" customHeight="1" spans="1:5">
      <c r="A46" s="167" t="s">
        <v>153</v>
      </c>
      <c r="B46" s="168" t="s">
        <v>154</v>
      </c>
      <c r="C46" s="169">
        <v>12</v>
      </c>
      <c r="D46" s="169"/>
      <c r="E46" s="169">
        <f t="shared" si="0"/>
        <v>12</v>
      </c>
    </row>
    <row r="47" s="155" customFormat="1" ht="19.35" customHeight="1" spans="1:5">
      <c r="A47" s="164" t="s">
        <v>155</v>
      </c>
      <c r="B47" s="165" t="s">
        <v>156</v>
      </c>
      <c r="C47" s="166">
        <f>C48+C49+C50</f>
        <v>1429</v>
      </c>
      <c r="D47" s="166">
        <f>D48+D49+D50</f>
        <v>20</v>
      </c>
      <c r="E47" s="166">
        <f t="shared" si="0"/>
        <v>1449</v>
      </c>
    </row>
    <row r="48" s="155" customFormat="1" ht="19.35" customHeight="1" spans="1:5">
      <c r="A48" s="167" t="s">
        <v>157</v>
      </c>
      <c r="B48" s="168" t="s">
        <v>89</v>
      </c>
      <c r="C48" s="169">
        <v>1369</v>
      </c>
      <c r="D48" s="169"/>
      <c r="E48" s="169">
        <f t="shared" si="0"/>
        <v>1369</v>
      </c>
    </row>
    <row r="49" s="155" customFormat="1" ht="19.35" customHeight="1" spans="1:5">
      <c r="A49" s="167" t="s">
        <v>158</v>
      </c>
      <c r="B49" s="168" t="s">
        <v>159</v>
      </c>
      <c r="C49" s="169">
        <v>10</v>
      </c>
      <c r="D49" s="169">
        <v>20</v>
      </c>
      <c r="E49" s="169">
        <f t="shared" si="0"/>
        <v>30</v>
      </c>
    </row>
    <row r="50" s="155" customFormat="1" ht="19.35" customHeight="1" spans="1:5">
      <c r="A50" s="167" t="s">
        <v>160</v>
      </c>
      <c r="B50" s="168" t="s">
        <v>161</v>
      </c>
      <c r="C50" s="169">
        <v>50</v>
      </c>
      <c r="D50" s="169"/>
      <c r="E50" s="169">
        <f t="shared" si="0"/>
        <v>50</v>
      </c>
    </row>
    <row r="51" s="155" customFormat="1" ht="19.35" customHeight="1" spans="1:5">
      <c r="A51" s="164" t="s">
        <v>162</v>
      </c>
      <c r="B51" s="165" t="s">
        <v>163</v>
      </c>
      <c r="C51" s="166">
        <f>C52</f>
        <v>70</v>
      </c>
      <c r="D51" s="166"/>
      <c r="E51" s="166">
        <f t="shared" si="0"/>
        <v>70</v>
      </c>
    </row>
    <row r="52" s="155" customFormat="1" ht="19.35" customHeight="1" spans="1:5">
      <c r="A52" s="167" t="s">
        <v>164</v>
      </c>
      <c r="B52" s="168" t="s">
        <v>165</v>
      </c>
      <c r="C52" s="169">
        <v>70</v>
      </c>
      <c r="D52" s="169"/>
      <c r="E52" s="169">
        <f t="shared" si="0"/>
        <v>70</v>
      </c>
    </row>
    <row r="53" s="155" customFormat="1" ht="19.35" customHeight="1" spans="1:5">
      <c r="A53" s="164" t="s">
        <v>166</v>
      </c>
      <c r="B53" s="165" t="s">
        <v>167</v>
      </c>
      <c r="C53" s="166">
        <f>C54+C55</f>
        <v>187</v>
      </c>
      <c r="D53" s="166"/>
      <c r="E53" s="166">
        <f t="shared" si="0"/>
        <v>187</v>
      </c>
    </row>
    <row r="54" s="155" customFormat="1" ht="19.35" customHeight="1" spans="1:5">
      <c r="A54" s="167" t="s">
        <v>168</v>
      </c>
      <c r="B54" s="168" t="s">
        <v>89</v>
      </c>
      <c r="C54" s="169">
        <v>136</v>
      </c>
      <c r="D54" s="169"/>
      <c r="E54" s="169">
        <f t="shared" si="0"/>
        <v>136</v>
      </c>
    </row>
    <row r="55" s="155" customFormat="1" ht="19.35" customHeight="1" spans="1:5">
      <c r="A55" s="167" t="s">
        <v>169</v>
      </c>
      <c r="B55" s="168" t="s">
        <v>170</v>
      </c>
      <c r="C55" s="169">
        <v>51</v>
      </c>
      <c r="D55" s="169"/>
      <c r="E55" s="169">
        <f t="shared" si="0"/>
        <v>51</v>
      </c>
    </row>
    <row r="56" s="155" customFormat="1" ht="19.35" customHeight="1" spans="1:5">
      <c r="A56" s="164" t="s">
        <v>171</v>
      </c>
      <c r="B56" s="165" t="s">
        <v>172</v>
      </c>
      <c r="C56" s="166">
        <f>C57+C58</f>
        <v>201</v>
      </c>
      <c r="D56" s="166"/>
      <c r="E56" s="166">
        <f t="shared" si="0"/>
        <v>201</v>
      </c>
    </row>
    <row r="57" s="155" customFormat="1" ht="19.35" customHeight="1" spans="1:5">
      <c r="A57" s="167" t="s">
        <v>173</v>
      </c>
      <c r="B57" s="168" t="s">
        <v>89</v>
      </c>
      <c r="C57" s="169">
        <v>196</v>
      </c>
      <c r="D57" s="169"/>
      <c r="E57" s="169">
        <f t="shared" si="0"/>
        <v>196</v>
      </c>
    </row>
    <row r="58" s="155" customFormat="1" ht="19.35" customHeight="1" spans="1:5">
      <c r="A58" s="167" t="s">
        <v>174</v>
      </c>
      <c r="B58" s="168" t="s">
        <v>175</v>
      </c>
      <c r="C58" s="169">
        <v>5</v>
      </c>
      <c r="D58" s="169"/>
      <c r="E58" s="169">
        <f t="shared" si="0"/>
        <v>5</v>
      </c>
    </row>
    <row r="59" s="155" customFormat="1" ht="19.35" customHeight="1" spans="1:5">
      <c r="A59" s="164" t="s">
        <v>176</v>
      </c>
      <c r="B59" s="165" t="s">
        <v>177</v>
      </c>
      <c r="C59" s="166">
        <f>C60</f>
        <v>102</v>
      </c>
      <c r="D59" s="166"/>
      <c r="E59" s="166">
        <f t="shared" si="0"/>
        <v>102</v>
      </c>
    </row>
    <row r="60" s="155" customFormat="1" ht="19.35" customHeight="1" spans="1:5">
      <c r="A60" s="167" t="s">
        <v>178</v>
      </c>
      <c r="B60" s="168" t="s">
        <v>89</v>
      </c>
      <c r="C60" s="169">
        <v>102</v>
      </c>
      <c r="D60" s="169"/>
      <c r="E60" s="169">
        <f t="shared" si="0"/>
        <v>102</v>
      </c>
    </row>
    <row r="61" s="155" customFormat="1" ht="19.35" customHeight="1" spans="1:5">
      <c r="A61" s="164" t="s">
        <v>179</v>
      </c>
      <c r="B61" s="165" t="s">
        <v>180</v>
      </c>
      <c r="C61" s="166">
        <f>C62+C63+C64</f>
        <v>517</v>
      </c>
      <c r="D61" s="166">
        <f>D62+D63+D64</f>
        <v>107</v>
      </c>
      <c r="E61" s="166">
        <f t="shared" si="0"/>
        <v>624</v>
      </c>
    </row>
    <row r="62" s="155" customFormat="1" ht="19.35" customHeight="1" spans="1:5">
      <c r="A62" s="167" t="s">
        <v>181</v>
      </c>
      <c r="B62" s="168" t="s">
        <v>89</v>
      </c>
      <c r="C62" s="169">
        <v>490</v>
      </c>
      <c r="D62" s="169"/>
      <c r="E62" s="169">
        <f t="shared" si="0"/>
        <v>490</v>
      </c>
    </row>
    <row r="63" s="155" customFormat="1" ht="19.35" customHeight="1" spans="1:5">
      <c r="A63" s="170" t="s">
        <v>182</v>
      </c>
      <c r="B63" s="168" t="s">
        <v>99</v>
      </c>
      <c r="C63" s="169">
        <v>2</v>
      </c>
      <c r="D63" s="169">
        <v>8</v>
      </c>
      <c r="E63" s="169">
        <f t="shared" si="0"/>
        <v>10</v>
      </c>
    </row>
    <row r="64" s="155" customFormat="1" ht="19.35" customHeight="1" spans="1:5">
      <c r="A64" s="167" t="s">
        <v>183</v>
      </c>
      <c r="B64" s="168" t="s">
        <v>184</v>
      </c>
      <c r="C64" s="169">
        <v>25</v>
      </c>
      <c r="D64" s="169">
        <v>99</v>
      </c>
      <c r="E64" s="169">
        <f t="shared" si="0"/>
        <v>124</v>
      </c>
    </row>
    <row r="65" s="155" customFormat="1" ht="19.35" customHeight="1" spans="1:5">
      <c r="A65" s="164" t="s">
        <v>185</v>
      </c>
      <c r="B65" s="165" t="s">
        <v>186</v>
      </c>
      <c r="C65" s="166">
        <f>C66+C67+C68</f>
        <v>631</v>
      </c>
      <c r="D65" s="166"/>
      <c r="E65" s="166">
        <f t="shared" si="0"/>
        <v>631</v>
      </c>
    </row>
    <row r="66" s="155" customFormat="1" ht="19.35" customHeight="1" spans="1:5">
      <c r="A66" s="167" t="s">
        <v>187</v>
      </c>
      <c r="B66" s="168" t="s">
        <v>89</v>
      </c>
      <c r="C66" s="169">
        <v>505</v>
      </c>
      <c r="D66" s="169"/>
      <c r="E66" s="169">
        <f t="shared" si="0"/>
        <v>505</v>
      </c>
    </row>
    <row r="67" s="155" customFormat="1" ht="19.35" customHeight="1" spans="1:5">
      <c r="A67" s="167" t="s">
        <v>188</v>
      </c>
      <c r="B67" s="168" t="s">
        <v>99</v>
      </c>
      <c r="C67" s="169">
        <v>16</v>
      </c>
      <c r="D67" s="169"/>
      <c r="E67" s="169">
        <f t="shared" si="0"/>
        <v>16</v>
      </c>
    </row>
    <row r="68" s="155" customFormat="1" ht="19.35" customHeight="1" spans="1:5">
      <c r="A68" s="167" t="s">
        <v>189</v>
      </c>
      <c r="B68" s="168" t="s">
        <v>190</v>
      </c>
      <c r="C68" s="169">
        <v>110</v>
      </c>
      <c r="D68" s="169"/>
      <c r="E68" s="169">
        <f t="shared" si="0"/>
        <v>110</v>
      </c>
    </row>
    <row r="69" s="155" customFormat="1" ht="19.35" customHeight="1" spans="1:5">
      <c r="A69" s="164" t="s">
        <v>191</v>
      </c>
      <c r="B69" s="165" t="s">
        <v>192</v>
      </c>
      <c r="C69" s="166">
        <f>C70</f>
        <v>578</v>
      </c>
      <c r="D69" s="166"/>
      <c r="E69" s="166">
        <f t="shared" si="0"/>
        <v>578</v>
      </c>
    </row>
    <row r="70" s="155" customFormat="1" ht="19.35" customHeight="1" spans="1:5">
      <c r="A70" s="167" t="s">
        <v>193</v>
      </c>
      <c r="B70" s="168" t="s">
        <v>89</v>
      </c>
      <c r="C70" s="169">
        <v>578</v>
      </c>
      <c r="D70" s="169"/>
      <c r="E70" s="169">
        <f t="shared" si="0"/>
        <v>578</v>
      </c>
    </row>
    <row r="71" s="155" customFormat="1" ht="19.35" customHeight="1" spans="1:5">
      <c r="A71" s="164" t="s">
        <v>194</v>
      </c>
      <c r="B71" s="165" t="s">
        <v>195</v>
      </c>
      <c r="C71" s="166">
        <f>C72+C73+C74</f>
        <v>403</v>
      </c>
      <c r="D71" s="166"/>
      <c r="E71" s="166">
        <f t="shared" ref="E71:E134" si="1">C71+D71</f>
        <v>403</v>
      </c>
    </row>
    <row r="72" s="155" customFormat="1" ht="19.35" customHeight="1" spans="1:5">
      <c r="A72" s="167" t="s">
        <v>196</v>
      </c>
      <c r="B72" s="168" t="s">
        <v>89</v>
      </c>
      <c r="C72" s="169">
        <v>178</v>
      </c>
      <c r="D72" s="169"/>
      <c r="E72" s="169">
        <f t="shared" si="1"/>
        <v>178</v>
      </c>
    </row>
    <row r="73" s="155" customFormat="1" ht="19.35" customHeight="1" spans="1:5">
      <c r="A73" s="167" t="s">
        <v>197</v>
      </c>
      <c r="B73" s="168" t="s">
        <v>99</v>
      </c>
      <c r="C73" s="169">
        <v>5</v>
      </c>
      <c r="D73" s="169"/>
      <c r="E73" s="169">
        <f t="shared" si="1"/>
        <v>5</v>
      </c>
    </row>
    <row r="74" s="155" customFormat="1" ht="19.35" customHeight="1" spans="1:5">
      <c r="A74" s="167" t="s">
        <v>198</v>
      </c>
      <c r="B74" s="168" t="s">
        <v>199</v>
      </c>
      <c r="C74" s="169">
        <v>220</v>
      </c>
      <c r="D74" s="169"/>
      <c r="E74" s="169">
        <f t="shared" si="1"/>
        <v>220</v>
      </c>
    </row>
    <row r="75" s="155" customFormat="1" ht="19.35" customHeight="1" spans="1:5">
      <c r="A75" s="164" t="s">
        <v>200</v>
      </c>
      <c r="B75" s="165" t="s">
        <v>201</v>
      </c>
      <c r="C75" s="166">
        <f>C76</f>
        <v>150</v>
      </c>
      <c r="D75" s="166"/>
      <c r="E75" s="166">
        <f t="shared" si="1"/>
        <v>150</v>
      </c>
    </row>
    <row r="76" s="155" customFormat="1" ht="19.35" customHeight="1" spans="1:5">
      <c r="A76" s="167" t="s">
        <v>202</v>
      </c>
      <c r="B76" s="168" t="s">
        <v>89</v>
      </c>
      <c r="C76" s="169">
        <v>150</v>
      </c>
      <c r="D76" s="169"/>
      <c r="E76" s="169">
        <f t="shared" si="1"/>
        <v>150</v>
      </c>
    </row>
    <row r="77" s="155" customFormat="1" ht="19.35" customHeight="1" spans="1:5">
      <c r="A77" s="164" t="s">
        <v>203</v>
      </c>
      <c r="B77" s="165" t="s">
        <v>204</v>
      </c>
      <c r="C77" s="166">
        <f>C78+C79</f>
        <v>77</v>
      </c>
      <c r="D77" s="166">
        <f>D78+D79</f>
        <v>7</v>
      </c>
      <c r="E77" s="166">
        <f t="shared" si="1"/>
        <v>84</v>
      </c>
    </row>
    <row r="78" s="155" customFormat="1" ht="19.35" customHeight="1" spans="1:5">
      <c r="A78" s="170" t="s">
        <v>205</v>
      </c>
      <c r="B78" s="168" t="s">
        <v>99</v>
      </c>
      <c r="C78" s="169"/>
      <c r="D78" s="169">
        <v>7</v>
      </c>
      <c r="E78" s="169">
        <f t="shared" si="1"/>
        <v>7</v>
      </c>
    </row>
    <row r="79" s="155" customFormat="1" ht="19.35" customHeight="1" spans="1:5">
      <c r="A79" s="167" t="s">
        <v>206</v>
      </c>
      <c r="B79" s="168" t="s">
        <v>207</v>
      </c>
      <c r="C79" s="169">
        <v>77</v>
      </c>
      <c r="D79" s="169"/>
      <c r="E79" s="169">
        <f t="shared" si="1"/>
        <v>77</v>
      </c>
    </row>
    <row r="80" s="155" customFormat="1" ht="19.35" customHeight="1" spans="1:5">
      <c r="A80" s="164" t="s">
        <v>208</v>
      </c>
      <c r="B80" s="165" t="s">
        <v>209</v>
      </c>
      <c r="C80" s="166">
        <f>C81+C83+C88+C90+C96</f>
        <v>7464</v>
      </c>
      <c r="D80" s="166">
        <f>D83+D90</f>
        <v>170</v>
      </c>
      <c r="E80" s="166">
        <f t="shared" si="1"/>
        <v>7634</v>
      </c>
    </row>
    <row r="81" s="155" customFormat="1" ht="19.35" customHeight="1" spans="1:5">
      <c r="A81" s="164" t="s">
        <v>210</v>
      </c>
      <c r="B81" s="165" t="s">
        <v>211</v>
      </c>
      <c r="C81" s="166">
        <f>C82</f>
        <v>30</v>
      </c>
      <c r="D81" s="166"/>
      <c r="E81" s="166">
        <f t="shared" si="1"/>
        <v>30</v>
      </c>
    </row>
    <row r="82" s="155" customFormat="1" ht="19.35" customHeight="1" spans="1:5">
      <c r="A82" s="167" t="s">
        <v>212</v>
      </c>
      <c r="B82" s="168" t="s">
        <v>213</v>
      </c>
      <c r="C82" s="169">
        <v>30</v>
      </c>
      <c r="D82" s="169"/>
      <c r="E82" s="169">
        <f t="shared" si="1"/>
        <v>30</v>
      </c>
    </row>
    <row r="83" s="155" customFormat="1" ht="19.35" customHeight="1" spans="1:5">
      <c r="A83" s="164" t="s">
        <v>214</v>
      </c>
      <c r="B83" s="165" t="s">
        <v>215</v>
      </c>
      <c r="C83" s="166">
        <f>C84+C85+C86+C87</f>
        <v>6076</v>
      </c>
      <c r="D83" s="166">
        <f>SUM(D84:D87)</f>
        <v>88</v>
      </c>
      <c r="E83" s="166">
        <f t="shared" si="1"/>
        <v>6164</v>
      </c>
    </row>
    <row r="84" s="155" customFormat="1" ht="19.35" customHeight="1" spans="1:5">
      <c r="A84" s="167" t="s">
        <v>216</v>
      </c>
      <c r="B84" s="168" t="s">
        <v>89</v>
      </c>
      <c r="C84" s="169">
        <v>4909</v>
      </c>
      <c r="D84" s="169"/>
      <c r="E84" s="169">
        <f t="shared" si="1"/>
        <v>4909</v>
      </c>
    </row>
    <row r="85" s="155" customFormat="1" ht="19.35" customHeight="1" spans="1:5">
      <c r="A85" s="167" t="s">
        <v>217</v>
      </c>
      <c r="B85" s="168" t="s">
        <v>99</v>
      </c>
      <c r="C85" s="169">
        <v>591</v>
      </c>
      <c r="D85" s="169"/>
      <c r="E85" s="169">
        <f t="shared" si="1"/>
        <v>591</v>
      </c>
    </row>
    <row r="86" s="155" customFormat="1" ht="19.35" customHeight="1" spans="1:5">
      <c r="A86" s="167" t="s">
        <v>218</v>
      </c>
      <c r="B86" s="168" t="s">
        <v>219</v>
      </c>
      <c r="C86" s="169">
        <v>526</v>
      </c>
      <c r="D86" s="169">
        <v>88</v>
      </c>
      <c r="E86" s="169">
        <f t="shared" si="1"/>
        <v>614</v>
      </c>
    </row>
    <row r="87" s="155" customFormat="1" ht="19.35" customHeight="1" spans="1:5">
      <c r="A87" s="167" t="s">
        <v>220</v>
      </c>
      <c r="B87" s="168" t="s">
        <v>221</v>
      </c>
      <c r="C87" s="169">
        <v>50</v>
      </c>
      <c r="D87" s="169"/>
      <c r="E87" s="169">
        <f t="shared" si="1"/>
        <v>50</v>
      </c>
    </row>
    <row r="88" s="155" customFormat="1" ht="19.35" customHeight="1" spans="1:5">
      <c r="A88" s="164" t="s">
        <v>222</v>
      </c>
      <c r="B88" s="165" t="s">
        <v>223</v>
      </c>
      <c r="C88" s="166">
        <f>C89</f>
        <v>52</v>
      </c>
      <c r="D88" s="166"/>
      <c r="E88" s="166">
        <f t="shared" si="1"/>
        <v>52</v>
      </c>
    </row>
    <row r="89" s="155" customFormat="1" ht="19.35" customHeight="1" spans="1:5">
      <c r="A89" s="167" t="s">
        <v>224</v>
      </c>
      <c r="B89" s="168" t="s">
        <v>89</v>
      </c>
      <c r="C89" s="169">
        <v>52</v>
      </c>
      <c r="D89" s="169"/>
      <c r="E89" s="169">
        <f t="shared" si="1"/>
        <v>52</v>
      </c>
    </row>
    <row r="90" s="155" customFormat="1" ht="19.35" customHeight="1" spans="1:5">
      <c r="A90" s="164" t="s">
        <v>225</v>
      </c>
      <c r="B90" s="165" t="s">
        <v>226</v>
      </c>
      <c r="C90" s="166">
        <f>C91+C92+C93+C94+C95</f>
        <v>1019</v>
      </c>
      <c r="D90" s="166">
        <f>D92+D95</f>
        <v>82</v>
      </c>
      <c r="E90" s="166">
        <f t="shared" si="1"/>
        <v>1101</v>
      </c>
    </row>
    <row r="91" s="155" customFormat="1" ht="19.35" customHeight="1" spans="1:5">
      <c r="A91" s="167" t="s">
        <v>227</v>
      </c>
      <c r="B91" s="168" t="s">
        <v>89</v>
      </c>
      <c r="C91" s="169">
        <v>816</v>
      </c>
      <c r="D91" s="169"/>
      <c r="E91" s="169">
        <f t="shared" si="1"/>
        <v>816</v>
      </c>
    </row>
    <row r="92" s="155" customFormat="1" ht="19.35" customHeight="1" spans="1:5">
      <c r="A92" s="167" t="s">
        <v>228</v>
      </c>
      <c r="B92" s="168" t="s">
        <v>99</v>
      </c>
      <c r="C92" s="169">
        <v>39</v>
      </c>
      <c r="D92" s="169">
        <v>47</v>
      </c>
      <c r="E92" s="169">
        <f t="shared" si="1"/>
        <v>86</v>
      </c>
    </row>
    <row r="93" s="155" customFormat="1" ht="19.35" customHeight="1" spans="1:5">
      <c r="A93" s="167" t="s">
        <v>229</v>
      </c>
      <c r="B93" s="168" t="s">
        <v>230</v>
      </c>
      <c r="C93" s="169">
        <v>29</v>
      </c>
      <c r="D93" s="169"/>
      <c r="E93" s="169">
        <f t="shared" si="1"/>
        <v>29</v>
      </c>
    </row>
    <row r="94" s="155" customFormat="1" ht="19.35" customHeight="1" spans="1:5">
      <c r="A94" s="167" t="s">
        <v>231</v>
      </c>
      <c r="B94" s="168" t="s">
        <v>232</v>
      </c>
      <c r="C94" s="169">
        <v>125</v>
      </c>
      <c r="D94" s="169"/>
      <c r="E94" s="169">
        <f t="shared" si="1"/>
        <v>125</v>
      </c>
    </row>
    <row r="95" s="155" customFormat="1" ht="19.35" customHeight="1" spans="1:5">
      <c r="A95" s="167" t="s">
        <v>233</v>
      </c>
      <c r="B95" s="168" t="s">
        <v>234</v>
      </c>
      <c r="C95" s="169">
        <v>10</v>
      </c>
      <c r="D95" s="169">
        <v>35</v>
      </c>
      <c r="E95" s="169">
        <f t="shared" si="1"/>
        <v>45</v>
      </c>
    </row>
    <row r="96" s="155" customFormat="1" ht="19.35" customHeight="1" spans="1:5">
      <c r="A96" s="164" t="s">
        <v>235</v>
      </c>
      <c r="B96" s="165" t="s">
        <v>236</v>
      </c>
      <c r="C96" s="166">
        <f>C97</f>
        <v>287</v>
      </c>
      <c r="D96" s="166"/>
      <c r="E96" s="166">
        <f t="shared" si="1"/>
        <v>287</v>
      </c>
    </row>
    <row r="97" s="155" customFormat="1" ht="19.35" customHeight="1" spans="1:5">
      <c r="A97" s="167" t="s">
        <v>237</v>
      </c>
      <c r="B97" s="168" t="s">
        <v>238</v>
      </c>
      <c r="C97" s="169">
        <v>287</v>
      </c>
      <c r="D97" s="169"/>
      <c r="E97" s="169">
        <f t="shared" si="1"/>
        <v>287</v>
      </c>
    </row>
    <row r="98" s="155" customFormat="1" ht="19.35" customHeight="1" spans="1:5">
      <c r="A98" s="164" t="s">
        <v>239</v>
      </c>
      <c r="B98" s="165" t="s">
        <v>240</v>
      </c>
      <c r="C98" s="166">
        <f>C99+C101+C107+C109+C112</f>
        <v>31899</v>
      </c>
      <c r="D98" s="166">
        <f>D99+D101+D107+D109+D112</f>
        <v>22</v>
      </c>
      <c r="E98" s="166">
        <f t="shared" si="1"/>
        <v>31921</v>
      </c>
    </row>
    <row r="99" s="155" customFormat="1" ht="19.35" customHeight="1" spans="1:5">
      <c r="A99" s="164" t="s">
        <v>241</v>
      </c>
      <c r="B99" s="165" t="s">
        <v>242</v>
      </c>
      <c r="C99" s="166">
        <f>C100</f>
        <v>394</v>
      </c>
      <c r="D99" s="166"/>
      <c r="E99" s="166">
        <f t="shared" si="1"/>
        <v>394</v>
      </c>
    </row>
    <row r="100" s="155" customFormat="1" ht="19.35" customHeight="1" spans="1:5">
      <c r="A100" s="167" t="s">
        <v>243</v>
      </c>
      <c r="B100" s="168" t="s">
        <v>89</v>
      </c>
      <c r="C100" s="169">
        <v>394</v>
      </c>
      <c r="D100" s="169"/>
      <c r="E100" s="169">
        <f t="shared" si="1"/>
        <v>394</v>
      </c>
    </row>
    <row r="101" s="155" customFormat="1" ht="19.35" customHeight="1" spans="1:5">
      <c r="A101" s="164" t="s">
        <v>244</v>
      </c>
      <c r="B101" s="165" t="s">
        <v>245</v>
      </c>
      <c r="C101" s="166">
        <f>C102+C103+C104+C105+C106</f>
        <v>26885</v>
      </c>
      <c r="D101" s="166">
        <f>SUM(D102:D106)</f>
        <v>22</v>
      </c>
      <c r="E101" s="166">
        <f t="shared" si="1"/>
        <v>26907</v>
      </c>
    </row>
    <row r="102" s="155" customFormat="1" ht="19.35" customHeight="1" spans="1:5">
      <c r="A102" s="167" t="s">
        <v>246</v>
      </c>
      <c r="B102" s="168" t="s">
        <v>247</v>
      </c>
      <c r="C102" s="169">
        <v>1626</v>
      </c>
      <c r="D102" s="169">
        <v>22</v>
      </c>
      <c r="E102" s="169">
        <f t="shared" si="1"/>
        <v>1648</v>
      </c>
    </row>
    <row r="103" s="155" customFormat="1" ht="19.35" customHeight="1" spans="1:5">
      <c r="A103" s="167" t="s">
        <v>248</v>
      </c>
      <c r="B103" s="168" t="s">
        <v>249</v>
      </c>
      <c r="C103" s="169">
        <v>11771</v>
      </c>
      <c r="D103" s="169"/>
      <c r="E103" s="169">
        <f t="shared" si="1"/>
        <v>11771</v>
      </c>
    </row>
    <row r="104" s="155" customFormat="1" ht="19.35" customHeight="1" spans="1:5">
      <c r="A104" s="167" t="s">
        <v>250</v>
      </c>
      <c r="B104" s="168" t="s">
        <v>251</v>
      </c>
      <c r="C104" s="169">
        <v>8091</v>
      </c>
      <c r="D104" s="169"/>
      <c r="E104" s="169">
        <f t="shared" si="1"/>
        <v>8091</v>
      </c>
    </row>
    <row r="105" s="155" customFormat="1" ht="19.35" customHeight="1" spans="1:5">
      <c r="A105" s="167" t="s">
        <v>252</v>
      </c>
      <c r="B105" s="168" t="s">
        <v>253</v>
      </c>
      <c r="C105" s="169">
        <v>5143</v>
      </c>
      <c r="D105" s="169"/>
      <c r="E105" s="169">
        <f t="shared" si="1"/>
        <v>5143</v>
      </c>
    </row>
    <row r="106" s="155" customFormat="1" ht="19.35" customHeight="1" spans="1:5">
      <c r="A106" s="167" t="s">
        <v>254</v>
      </c>
      <c r="B106" s="168" t="s">
        <v>255</v>
      </c>
      <c r="C106" s="169">
        <v>254</v>
      </c>
      <c r="D106" s="169"/>
      <c r="E106" s="169">
        <f t="shared" si="1"/>
        <v>254</v>
      </c>
    </row>
    <row r="107" s="155" customFormat="1" ht="19.35" customHeight="1" spans="1:5">
      <c r="A107" s="164" t="s">
        <v>256</v>
      </c>
      <c r="B107" s="165" t="s">
        <v>257</v>
      </c>
      <c r="C107" s="166">
        <f>C108</f>
        <v>1112</v>
      </c>
      <c r="D107" s="166"/>
      <c r="E107" s="166">
        <f t="shared" si="1"/>
        <v>1112</v>
      </c>
    </row>
    <row r="108" s="155" customFormat="1" ht="19.35" customHeight="1" spans="1:5">
      <c r="A108" s="167" t="s">
        <v>258</v>
      </c>
      <c r="B108" s="168" t="s">
        <v>259</v>
      </c>
      <c r="C108" s="169">
        <v>1112</v>
      </c>
      <c r="D108" s="169"/>
      <c r="E108" s="169">
        <f t="shared" si="1"/>
        <v>1112</v>
      </c>
    </row>
    <row r="109" s="155" customFormat="1" ht="19.35" customHeight="1" spans="1:5">
      <c r="A109" s="164" t="s">
        <v>260</v>
      </c>
      <c r="B109" s="165" t="s">
        <v>261</v>
      </c>
      <c r="C109" s="166">
        <f>C110+C111</f>
        <v>443</v>
      </c>
      <c r="D109" s="166"/>
      <c r="E109" s="166">
        <f t="shared" si="1"/>
        <v>443</v>
      </c>
    </row>
    <row r="110" s="155" customFormat="1" ht="19.35" customHeight="1" spans="1:5">
      <c r="A110" s="167" t="s">
        <v>262</v>
      </c>
      <c r="B110" s="168" t="s">
        <v>263</v>
      </c>
      <c r="C110" s="169">
        <v>310</v>
      </c>
      <c r="D110" s="169"/>
      <c r="E110" s="169">
        <f t="shared" si="1"/>
        <v>310</v>
      </c>
    </row>
    <row r="111" s="155" customFormat="1" ht="19.35" customHeight="1" spans="1:5">
      <c r="A111" s="167" t="s">
        <v>264</v>
      </c>
      <c r="B111" s="168" t="s">
        <v>265</v>
      </c>
      <c r="C111" s="169">
        <v>133</v>
      </c>
      <c r="D111" s="169"/>
      <c r="E111" s="169">
        <f t="shared" si="1"/>
        <v>133</v>
      </c>
    </row>
    <row r="112" s="155" customFormat="1" ht="19.35" customHeight="1" spans="1:5">
      <c r="A112" s="164" t="s">
        <v>266</v>
      </c>
      <c r="B112" s="165" t="s">
        <v>267</v>
      </c>
      <c r="C112" s="166">
        <f t="shared" ref="C112:C117" si="2">C113</f>
        <v>3065</v>
      </c>
      <c r="D112" s="166"/>
      <c r="E112" s="166">
        <f t="shared" si="1"/>
        <v>3065</v>
      </c>
    </row>
    <row r="113" s="155" customFormat="1" ht="19.35" customHeight="1" spans="1:5">
      <c r="A113" s="167" t="s">
        <v>268</v>
      </c>
      <c r="B113" s="168" t="s">
        <v>269</v>
      </c>
      <c r="C113" s="169">
        <v>3065</v>
      </c>
      <c r="D113" s="169"/>
      <c r="E113" s="169">
        <f t="shared" si="1"/>
        <v>3065</v>
      </c>
    </row>
    <row r="114" s="155" customFormat="1" ht="19.35" customHeight="1" spans="1:5">
      <c r="A114" s="164" t="s">
        <v>270</v>
      </c>
      <c r="B114" s="165" t="s">
        <v>271</v>
      </c>
      <c r="C114" s="166">
        <f>C115+C117+C119</f>
        <v>1504</v>
      </c>
      <c r="D114" s="166"/>
      <c r="E114" s="166">
        <f t="shared" si="1"/>
        <v>1504</v>
      </c>
    </row>
    <row r="115" s="155" customFormat="1" ht="19.35" customHeight="1" spans="1:5">
      <c r="A115" s="164" t="s">
        <v>272</v>
      </c>
      <c r="B115" s="165" t="s">
        <v>273</v>
      </c>
      <c r="C115" s="166">
        <f t="shared" si="2"/>
        <v>41</v>
      </c>
      <c r="D115" s="166"/>
      <c r="E115" s="166">
        <f t="shared" si="1"/>
        <v>41</v>
      </c>
    </row>
    <row r="116" s="155" customFormat="1" ht="19.35" customHeight="1" spans="1:5">
      <c r="A116" s="167" t="s">
        <v>274</v>
      </c>
      <c r="B116" s="168" t="s">
        <v>275</v>
      </c>
      <c r="C116" s="169">
        <v>41</v>
      </c>
      <c r="D116" s="169"/>
      <c r="E116" s="169">
        <f t="shared" si="1"/>
        <v>41</v>
      </c>
    </row>
    <row r="117" s="155" customFormat="1" ht="19.35" customHeight="1" spans="1:5">
      <c r="A117" s="164" t="s">
        <v>276</v>
      </c>
      <c r="B117" s="165" t="s">
        <v>277</v>
      </c>
      <c r="C117" s="166">
        <f t="shared" si="2"/>
        <v>163</v>
      </c>
      <c r="D117" s="166"/>
      <c r="E117" s="166">
        <f t="shared" si="1"/>
        <v>163</v>
      </c>
    </row>
    <row r="118" s="155" customFormat="1" ht="19.35" customHeight="1" spans="1:5">
      <c r="A118" s="167" t="s">
        <v>278</v>
      </c>
      <c r="B118" s="168" t="s">
        <v>279</v>
      </c>
      <c r="C118" s="169">
        <v>163</v>
      </c>
      <c r="D118" s="169"/>
      <c r="E118" s="169">
        <f t="shared" si="1"/>
        <v>163</v>
      </c>
    </row>
    <row r="119" s="155" customFormat="1" ht="19.35" customHeight="1" spans="1:5">
      <c r="A119" s="171" t="s">
        <v>280</v>
      </c>
      <c r="B119" s="165" t="s">
        <v>281</v>
      </c>
      <c r="C119" s="166">
        <f>C120</f>
        <v>1300</v>
      </c>
      <c r="D119" s="166"/>
      <c r="E119" s="166">
        <f t="shared" si="1"/>
        <v>1300</v>
      </c>
    </row>
    <row r="120" s="155" customFormat="1" ht="19.35" customHeight="1" spans="1:5">
      <c r="A120" s="170" t="s">
        <v>282</v>
      </c>
      <c r="B120" s="168" t="s">
        <v>283</v>
      </c>
      <c r="C120" s="169">
        <v>1300</v>
      </c>
      <c r="D120" s="169"/>
      <c r="E120" s="169">
        <f t="shared" si="1"/>
        <v>1300</v>
      </c>
    </row>
    <row r="121" s="155" customFormat="1" ht="19.35" customHeight="1" spans="1:5">
      <c r="A121" s="164" t="s">
        <v>284</v>
      </c>
      <c r="B121" s="165" t="s">
        <v>285</v>
      </c>
      <c r="C121" s="166">
        <f>C122+C129+C131+C135</f>
        <v>2813</v>
      </c>
      <c r="D121" s="166">
        <f>D122+D129+D131+D135</f>
        <v>456</v>
      </c>
      <c r="E121" s="166">
        <f t="shared" si="1"/>
        <v>3269</v>
      </c>
    </row>
    <row r="122" s="155" customFormat="1" ht="19.35" customHeight="1" spans="1:5">
      <c r="A122" s="164" t="s">
        <v>286</v>
      </c>
      <c r="B122" s="165" t="s">
        <v>287</v>
      </c>
      <c r="C122" s="166">
        <f>C123+C124+C126+C125+C127+C128</f>
        <v>1675</v>
      </c>
      <c r="D122" s="166">
        <f>D123+D124+D125+D126+D127+D128</f>
        <v>456</v>
      </c>
      <c r="E122" s="166">
        <f t="shared" si="1"/>
        <v>2131</v>
      </c>
    </row>
    <row r="123" s="155" customFormat="1" ht="19.35" customHeight="1" spans="1:5">
      <c r="A123" s="167" t="s">
        <v>288</v>
      </c>
      <c r="B123" s="168" t="s">
        <v>89</v>
      </c>
      <c r="C123" s="169">
        <v>344</v>
      </c>
      <c r="D123" s="169"/>
      <c r="E123" s="169">
        <f t="shared" si="1"/>
        <v>344</v>
      </c>
    </row>
    <row r="124" s="155" customFormat="1" ht="19.35" customHeight="1" spans="1:5">
      <c r="A124" s="167" t="s">
        <v>289</v>
      </c>
      <c r="B124" s="168" t="s">
        <v>290</v>
      </c>
      <c r="C124" s="169">
        <v>229</v>
      </c>
      <c r="D124" s="169"/>
      <c r="E124" s="169">
        <f t="shared" si="1"/>
        <v>229</v>
      </c>
    </row>
    <row r="125" s="155" customFormat="1" ht="19.35" customHeight="1" spans="1:5">
      <c r="A125" s="167" t="s">
        <v>291</v>
      </c>
      <c r="B125" s="168" t="s">
        <v>292</v>
      </c>
      <c r="C125" s="169">
        <v>280</v>
      </c>
      <c r="D125" s="169"/>
      <c r="E125" s="169">
        <f t="shared" si="1"/>
        <v>280</v>
      </c>
    </row>
    <row r="126" s="155" customFormat="1" ht="19.35" customHeight="1" spans="1:5">
      <c r="A126" s="167" t="s">
        <v>293</v>
      </c>
      <c r="B126" s="168" t="s">
        <v>294</v>
      </c>
      <c r="C126" s="169">
        <v>20</v>
      </c>
      <c r="D126" s="169"/>
      <c r="E126" s="169">
        <f t="shared" si="1"/>
        <v>20</v>
      </c>
    </row>
    <row r="127" s="155" customFormat="1" ht="19.35" customHeight="1" spans="1:5">
      <c r="A127" s="167" t="s">
        <v>295</v>
      </c>
      <c r="B127" s="168" t="s">
        <v>296</v>
      </c>
      <c r="C127" s="169">
        <v>774</v>
      </c>
      <c r="D127" s="169"/>
      <c r="E127" s="169">
        <f t="shared" si="1"/>
        <v>774</v>
      </c>
    </row>
    <row r="128" s="155" customFormat="1" ht="19.35" customHeight="1" spans="1:5">
      <c r="A128" s="167" t="s">
        <v>297</v>
      </c>
      <c r="B128" s="168" t="s">
        <v>298</v>
      </c>
      <c r="C128" s="169">
        <v>28</v>
      </c>
      <c r="D128" s="169">
        <v>456</v>
      </c>
      <c r="E128" s="169">
        <f t="shared" si="1"/>
        <v>484</v>
      </c>
    </row>
    <row r="129" s="155" customFormat="1" ht="19.35" customHeight="1" spans="1:5">
      <c r="A129" s="164" t="s">
        <v>299</v>
      </c>
      <c r="B129" s="165" t="s">
        <v>300</v>
      </c>
      <c r="C129" s="166">
        <f>C130</f>
        <v>134</v>
      </c>
      <c r="D129" s="166"/>
      <c r="E129" s="166">
        <f t="shared" si="1"/>
        <v>134</v>
      </c>
    </row>
    <row r="130" s="155" customFormat="1" ht="19.35" customHeight="1" spans="1:5">
      <c r="A130" s="167" t="s">
        <v>301</v>
      </c>
      <c r="B130" s="168" t="s">
        <v>302</v>
      </c>
      <c r="C130" s="169">
        <v>134</v>
      </c>
      <c r="D130" s="169"/>
      <c r="E130" s="169">
        <f t="shared" si="1"/>
        <v>134</v>
      </c>
    </row>
    <row r="131" s="155" customFormat="1" ht="19.35" customHeight="1" spans="1:5">
      <c r="A131" s="164" t="s">
        <v>303</v>
      </c>
      <c r="B131" s="165" t="s">
        <v>304</v>
      </c>
      <c r="C131" s="166">
        <f>C132+C133+C134</f>
        <v>213</v>
      </c>
      <c r="D131" s="166"/>
      <c r="E131" s="166">
        <f t="shared" si="1"/>
        <v>213</v>
      </c>
    </row>
    <row r="132" s="155" customFormat="1" ht="19.35" customHeight="1" spans="1:5">
      <c r="A132" s="167" t="s">
        <v>305</v>
      </c>
      <c r="B132" s="168" t="s">
        <v>306</v>
      </c>
      <c r="C132" s="169">
        <v>30</v>
      </c>
      <c r="D132" s="169"/>
      <c r="E132" s="169">
        <f t="shared" si="1"/>
        <v>30</v>
      </c>
    </row>
    <row r="133" s="155" customFormat="1" ht="19.35" customHeight="1" spans="1:5">
      <c r="A133" s="167" t="s">
        <v>307</v>
      </c>
      <c r="B133" s="168" t="s">
        <v>308</v>
      </c>
      <c r="C133" s="169">
        <v>87</v>
      </c>
      <c r="D133" s="169"/>
      <c r="E133" s="169">
        <f t="shared" si="1"/>
        <v>87</v>
      </c>
    </row>
    <row r="134" s="155" customFormat="1" ht="19.35" customHeight="1" spans="1:5">
      <c r="A134" s="167" t="s">
        <v>309</v>
      </c>
      <c r="B134" s="168" t="s">
        <v>310</v>
      </c>
      <c r="C134" s="169">
        <v>96</v>
      </c>
      <c r="D134" s="169"/>
      <c r="E134" s="169">
        <f t="shared" si="1"/>
        <v>96</v>
      </c>
    </row>
    <row r="135" s="155" customFormat="1" ht="19.35" customHeight="1" spans="1:5">
      <c r="A135" s="164" t="s">
        <v>311</v>
      </c>
      <c r="B135" s="165" t="s">
        <v>312</v>
      </c>
      <c r="C135" s="166">
        <f>C136+C137+C138</f>
        <v>791</v>
      </c>
      <c r="D135" s="166"/>
      <c r="E135" s="166">
        <f t="shared" ref="E135:E198" si="3">C135+D135</f>
        <v>791</v>
      </c>
    </row>
    <row r="136" s="155" customFormat="1" ht="19.35" customHeight="1" spans="1:5">
      <c r="A136" s="167" t="s">
        <v>313</v>
      </c>
      <c r="B136" s="168" t="s">
        <v>314</v>
      </c>
      <c r="C136" s="169">
        <v>646</v>
      </c>
      <c r="D136" s="169"/>
      <c r="E136" s="169">
        <f t="shared" si="3"/>
        <v>646</v>
      </c>
    </row>
    <row r="137" s="155" customFormat="1" ht="19.35" customHeight="1" spans="1:5">
      <c r="A137" s="167" t="s">
        <v>315</v>
      </c>
      <c r="B137" s="168" t="s">
        <v>316</v>
      </c>
      <c r="C137" s="169">
        <v>35</v>
      </c>
      <c r="D137" s="169"/>
      <c r="E137" s="169">
        <f t="shared" si="3"/>
        <v>35</v>
      </c>
    </row>
    <row r="138" s="155" customFormat="1" ht="19.35" customHeight="1" spans="1:5">
      <c r="A138" s="167" t="s">
        <v>317</v>
      </c>
      <c r="B138" s="168" t="s">
        <v>318</v>
      </c>
      <c r="C138" s="169">
        <v>110</v>
      </c>
      <c r="D138" s="169"/>
      <c r="E138" s="169">
        <f t="shared" si="3"/>
        <v>110</v>
      </c>
    </row>
    <row r="139" s="155" customFormat="1" ht="19.35" customHeight="1" spans="1:5">
      <c r="A139" s="164" t="s">
        <v>319</v>
      </c>
      <c r="B139" s="165" t="s">
        <v>320</v>
      </c>
      <c r="C139" s="166">
        <f>C140+C144+C150+C156+C161+C166+C168+C172+C178+C181+C183</f>
        <v>27337</v>
      </c>
      <c r="D139" s="182">
        <f>D140+D144+D150+D156+D161+D166+D168+D172+D178+D181+D183</f>
        <v>9498</v>
      </c>
      <c r="E139" s="166">
        <f t="shared" si="3"/>
        <v>36835</v>
      </c>
    </row>
    <row r="140" s="155" customFormat="1" ht="19.35" customHeight="1" spans="1:5">
      <c r="A140" s="164" t="s">
        <v>321</v>
      </c>
      <c r="B140" s="165" t="s">
        <v>322</v>
      </c>
      <c r="C140" s="166">
        <f>C141+C142+C143</f>
        <v>2823</v>
      </c>
      <c r="D140" s="166"/>
      <c r="E140" s="166">
        <f t="shared" si="3"/>
        <v>2823</v>
      </c>
    </row>
    <row r="141" s="155" customFormat="1" ht="19.35" customHeight="1" spans="1:5">
      <c r="A141" s="167" t="s">
        <v>323</v>
      </c>
      <c r="B141" s="168" t="s">
        <v>324</v>
      </c>
      <c r="C141" s="169">
        <v>2</v>
      </c>
      <c r="D141" s="169"/>
      <c r="E141" s="169">
        <f t="shared" si="3"/>
        <v>2</v>
      </c>
    </row>
    <row r="142" s="155" customFormat="1" ht="19.35" customHeight="1" spans="1:5">
      <c r="A142" s="167" t="s">
        <v>325</v>
      </c>
      <c r="B142" s="168" t="s">
        <v>326</v>
      </c>
      <c r="C142" s="169">
        <v>2639</v>
      </c>
      <c r="D142" s="169"/>
      <c r="E142" s="169">
        <f t="shared" si="3"/>
        <v>2639</v>
      </c>
    </row>
    <row r="143" s="155" customFormat="1" ht="19.35" customHeight="1" spans="1:5">
      <c r="A143" s="167" t="s">
        <v>327</v>
      </c>
      <c r="B143" s="168" t="s">
        <v>328</v>
      </c>
      <c r="C143" s="169">
        <v>182</v>
      </c>
      <c r="D143" s="169"/>
      <c r="E143" s="169">
        <f t="shared" si="3"/>
        <v>182</v>
      </c>
    </row>
    <row r="144" s="155" customFormat="1" ht="19.35" customHeight="1" spans="1:5">
      <c r="A144" s="164" t="s">
        <v>329</v>
      </c>
      <c r="B144" s="165" t="s">
        <v>330</v>
      </c>
      <c r="C144" s="166">
        <f>C145+C146+C147+C148+C149</f>
        <v>2123</v>
      </c>
      <c r="D144" s="166"/>
      <c r="E144" s="166">
        <f t="shared" si="3"/>
        <v>2123</v>
      </c>
    </row>
    <row r="145" s="155" customFormat="1" ht="19.35" customHeight="1" spans="1:5">
      <c r="A145" s="167" t="s">
        <v>331</v>
      </c>
      <c r="B145" s="168" t="s">
        <v>89</v>
      </c>
      <c r="C145" s="169">
        <v>1459</v>
      </c>
      <c r="D145" s="169"/>
      <c r="E145" s="169">
        <f t="shared" si="3"/>
        <v>1459</v>
      </c>
    </row>
    <row r="146" s="155" customFormat="1" ht="19.35" customHeight="1" spans="1:5">
      <c r="A146" s="167" t="s">
        <v>332</v>
      </c>
      <c r="B146" s="168" t="s">
        <v>333</v>
      </c>
      <c r="C146" s="169">
        <v>167</v>
      </c>
      <c r="D146" s="169"/>
      <c r="E146" s="169">
        <f t="shared" si="3"/>
        <v>167</v>
      </c>
    </row>
    <row r="147" s="155" customFormat="1" ht="19.35" customHeight="1" spans="1:5">
      <c r="A147" s="167" t="s">
        <v>334</v>
      </c>
      <c r="B147" s="168" t="s">
        <v>335</v>
      </c>
      <c r="C147" s="169">
        <v>10</v>
      </c>
      <c r="D147" s="169"/>
      <c r="E147" s="169">
        <f t="shared" si="3"/>
        <v>10</v>
      </c>
    </row>
    <row r="148" s="155" customFormat="1" ht="19.35" customHeight="1" spans="1:5">
      <c r="A148" s="167" t="s">
        <v>336</v>
      </c>
      <c r="B148" s="168" t="s">
        <v>337</v>
      </c>
      <c r="C148" s="169">
        <v>286</v>
      </c>
      <c r="D148" s="169"/>
      <c r="E148" s="169">
        <f t="shared" si="3"/>
        <v>286</v>
      </c>
    </row>
    <row r="149" s="155" customFormat="1" ht="19.35" customHeight="1" spans="1:5">
      <c r="A149" s="167" t="s">
        <v>338</v>
      </c>
      <c r="B149" s="168" t="s">
        <v>339</v>
      </c>
      <c r="C149" s="169">
        <v>201</v>
      </c>
      <c r="D149" s="169"/>
      <c r="E149" s="169">
        <f t="shared" si="3"/>
        <v>201</v>
      </c>
    </row>
    <row r="150" s="155" customFormat="1" ht="19.35" customHeight="1" spans="1:5">
      <c r="A150" s="164" t="s">
        <v>340</v>
      </c>
      <c r="B150" s="165" t="s">
        <v>341</v>
      </c>
      <c r="C150" s="166">
        <f>C151+C152+C153+C154+C155</f>
        <v>16910</v>
      </c>
      <c r="D150" s="166">
        <f>SUM(D151:D155)</f>
        <v>4492</v>
      </c>
      <c r="E150" s="166">
        <f t="shared" si="3"/>
        <v>21402</v>
      </c>
    </row>
    <row r="151" s="155" customFormat="1" ht="19.35" customHeight="1" spans="1:5">
      <c r="A151" s="167" t="s">
        <v>342</v>
      </c>
      <c r="B151" s="168" t="s">
        <v>343</v>
      </c>
      <c r="C151" s="169">
        <v>225</v>
      </c>
      <c r="D151" s="169"/>
      <c r="E151" s="169">
        <f t="shared" si="3"/>
        <v>225</v>
      </c>
    </row>
    <row r="152" s="155" customFormat="1" ht="19.35" customHeight="1" spans="1:5">
      <c r="A152" s="167" t="s">
        <v>344</v>
      </c>
      <c r="B152" s="168" t="s">
        <v>345</v>
      </c>
      <c r="C152" s="169">
        <v>325</v>
      </c>
      <c r="D152" s="169"/>
      <c r="E152" s="169">
        <f t="shared" si="3"/>
        <v>325</v>
      </c>
    </row>
    <row r="153" s="155" customFormat="1" ht="19.35" customHeight="1" spans="1:5">
      <c r="A153" s="167" t="s">
        <v>346</v>
      </c>
      <c r="B153" s="168" t="s">
        <v>347</v>
      </c>
      <c r="C153" s="169">
        <v>8868</v>
      </c>
      <c r="D153" s="169"/>
      <c r="E153" s="169">
        <f t="shared" si="3"/>
        <v>8868</v>
      </c>
    </row>
    <row r="154" s="155" customFormat="1" ht="19.35" customHeight="1" spans="1:5">
      <c r="A154" s="167" t="s">
        <v>348</v>
      </c>
      <c r="B154" s="168" t="s">
        <v>349</v>
      </c>
      <c r="C154" s="169">
        <v>7136</v>
      </c>
      <c r="D154" s="169"/>
      <c r="E154" s="169">
        <f t="shared" si="3"/>
        <v>7136</v>
      </c>
    </row>
    <row r="155" s="155" customFormat="1" ht="19.35" customHeight="1" spans="1:5">
      <c r="A155" s="167" t="s">
        <v>350</v>
      </c>
      <c r="B155" s="168" t="s">
        <v>351</v>
      </c>
      <c r="C155" s="169">
        <v>356</v>
      </c>
      <c r="D155" s="169">
        <v>4492</v>
      </c>
      <c r="E155" s="169">
        <f t="shared" si="3"/>
        <v>4848</v>
      </c>
    </row>
    <row r="156" s="155" customFormat="1" ht="19.35" customHeight="1" spans="1:5">
      <c r="A156" s="164" t="s">
        <v>352</v>
      </c>
      <c r="B156" s="165" t="s">
        <v>353</v>
      </c>
      <c r="C156" s="166">
        <f>C157+C158+C159+C160</f>
        <v>476</v>
      </c>
      <c r="D156" s="166">
        <f>SUM(D157:D160)</f>
        <v>1163</v>
      </c>
      <c r="E156" s="166">
        <f t="shared" si="3"/>
        <v>1639</v>
      </c>
    </row>
    <row r="157" s="155" customFormat="1" ht="19.35" customHeight="1" spans="1:5">
      <c r="A157" s="167" t="s">
        <v>354</v>
      </c>
      <c r="B157" s="168" t="s">
        <v>355</v>
      </c>
      <c r="C157" s="169">
        <v>10</v>
      </c>
      <c r="D157" s="169">
        <v>1163</v>
      </c>
      <c r="E157" s="169">
        <f t="shared" si="3"/>
        <v>1173</v>
      </c>
    </row>
    <row r="158" s="155" customFormat="1" ht="19.35" customHeight="1" spans="1:5">
      <c r="A158" s="167" t="s">
        <v>356</v>
      </c>
      <c r="B158" s="168" t="s">
        <v>357</v>
      </c>
      <c r="C158" s="169">
        <v>52</v>
      </c>
      <c r="D158" s="169"/>
      <c r="E158" s="169">
        <f t="shared" si="3"/>
        <v>52</v>
      </c>
    </row>
    <row r="159" s="155" customFormat="1" ht="19.35" customHeight="1" spans="1:5">
      <c r="A159" s="167" t="s">
        <v>358</v>
      </c>
      <c r="B159" s="168" t="s">
        <v>359</v>
      </c>
      <c r="C159" s="169">
        <v>316</v>
      </c>
      <c r="D159" s="169"/>
      <c r="E159" s="169">
        <f t="shared" si="3"/>
        <v>316</v>
      </c>
    </row>
    <row r="160" s="155" customFormat="1" ht="19.35" customHeight="1" spans="1:5">
      <c r="A160" s="167" t="s">
        <v>360</v>
      </c>
      <c r="B160" s="168" t="s">
        <v>361</v>
      </c>
      <c r="C160" s="169">
        <v>98</v>
      </c>
      <c r="D160" s="169"/>
      <c r="E160" s="169">
        <f t="shared" si="3"/>
        <v>98</v>
      </c>
    </row>
    <row r="161" s="155" customFormat="1" ht="19.35" customHeight="1" spans="1:5">
      <c r="A161" s="164" t="s">
        <v>362</v>
      </c>
      <c r="B161" s="165" t="s">
        <v>363</v>
      </c>
      <c r="C161" s="166">
        <f>C162+C163+C164+C165</f>
        <v>945</v>
      </c>
      <c r="D161" s="166"/>
      <c r="E161" s="166">
        <f t="shared" si="3"/>
        <v>945</v>
      </c>
    </row>
    <row r="162" s="155" customFormat="1" ht="19.35" customHeight="1" spans="1:5">
      <c r="A162" s="167" t="s">
        <v>364</v>
      </c>
      <c r="B162" s="168" t="s">
        <v>365</v>
      </c>
      <c r="C162" s="169">
        <v>600</v>
      </c>
      <c r="D162" s="169"/>
      <c r="E162" s="169">
        <f t="shared" si="3"/>
        <v>600</v>
      </c>
    </row>
    <row r="163" s="155" customFormat="1" ht="19.35" customHeight="1" spans="1:5">
      <c r="A163" s="167" t="s">
        <v>366</v>
      </c>
      <c r="B163" s="168" t="s">
        <v>367</v>
      </c>
      <c r="C163" s="169">
        <v>132</v>
      </c>
      <c r="D163" s="169"/>
      <c r="E163" s="169">
        <f t="shared" si="3"/>
        <v>132</v>
      </c>
    </row>
    <row r="164" s="155" customFormat="1" ht="19.35" customHeight="1" spans="1:5">
      <c r="A164" s="167" t="s">
        <v>368</v>
      </c>
      <c r="B164" s="168" t="s">
        <v>369</v>
      </c>
      <c r="C164" s="169">
        <v>10</v>
      </c>
      <c r="D164" s="169"/>
      <c r="E164" s="169">
        <f t="shared" si="3"/>
        <v>10</v>
      </c>
    </row>
    <row r="165" s="155" customFormat="1" ht="19.35" customHeight="1" spans="1:5">
      <c r="A165" s="167" t="s">
        <v>370</v>
      </c>
      <c r="B165" s="168" t="s">
        <v>371</v>
      </c>
      <c r="C165" s="169">
        <v>203</v>
      </c>
      <c r="D165" s="169"/>
      <c r="E165" s="169">
        <f t="shared" si="3"/>
        <v>203</v>
      </c>
    </row>
    <row r="166" s="155" customFormat="1" ht="19.35" customHeight="1" spans="1:5">
      <c r="A166" s="164" t="s">
        <v>372</v>
      </c>
      <c r="B166" s="165" t="s">
        <v>373</v>
      </c>
      <c r="C166" s="166">
        <f>C167</f>
        <v>372</v>
      </c>
      <c r="D166" s="166"/>
      <c r="E166" s="166">
        <f t="shared" si="3"/>
        <v>372</v>
      </c>
    </row>
    <row r="167" s="155" customFormat="1" ht="19.35" customHeight="1" spans="1:5">
      <c r="A167" s="167" t="s">
        <v>374</v>
      </c>
      <c r="B167" s="168" t="s">
        <v>375</v>
      </c>
      <c r="C167" s="169">
        <v>372</v>
      </c>
      <c r="D167" s="169"/>
      <c r="E167" s="169">
        <f t="shared" si="3"/>
        <v>372</v>
      </c>
    </row>
    <row r="168" s="155" customFormat="1" ht="19.35" customHeight="1" spans="1:5">
      <c r="A168" s="164" t="s">
        <v>376</v>
      </c>
      <c r="B168" s="165" t="s">
        <v>377</v>
      </c>
      <c r="C168" s="166">
        <f>C169+C170+C171</f>
        <v>170</v>
      </c>
      <c r="D168" s="166"/>
      <c r="E168" s="166">
        <f t="shared" si="3"/>
        <v>170</v>
      </c>
    </row>
    <row r="169" s="155" customFormat="1" ht="19.35" customHeight="1" spans="1:5">
      <c r="A169" s="167" t="s">
        <v>378</v>
      </c>
      <c r="B169" s="168" t="s">
        <v>379</v>
      </c>
      <c r="C169" s="169">
        <v>32</v>
      </c>
      <c r="D169" s="169"/>
      <c r="E169" s="169">
        <f t="shared" si="3"/>
        <v>32</v>
      </c>
    </row>
    <row r="170" s="155" customFormat="1" ht="19.35" customHeight="1" spans="1:5">
      <c r="A170" s="167" t="s">
        <v>380</v>
      </c>
      <c r="B170" s="168" t="s">
        <v>381</v>
      </c>
      <c r="C170" s="169">
        <v>87</v>
      </c>
      <c r="D170" s="169"/>
      <c r="E170" s="169">
        <f t="shared" si="3"/>
        <v>87</v>
      </c>
    </row>
    <row r="171" s="155" customFormat="1" ht="19.35" customHeight="1" spans="1:5">
      <c r="A171" s="167" t="s">
        <v>382</v>
      </c>
      <c r="B171" s="168" t="s">
        <v>383</v>
      </c>
      <c r="C171" s="169">
        <v>51</v>
      </c>
      <c r="D171" s="169"/>
      <c r="E171" s="169">
        <f t="shared" si="3"/>
        <v>51</v>
      </c>
    </row>
    <row r="172" s="155" customFormat="1" ht="19.35" customHeight="1" spans="1:5">
      <c r="A172" s="164" t="s">
        <v>384</v>
      </c>
      <c r="B172" s="165" t="s">
        <v>385</v>
      </c>
      <c r="C172" s="166">
        <f>C173+C174+C175+C176+C177</f>
        <v>806</v>
      </c>
      <c r="D172" s="166">
        <f>D173+D174+D175+D176+D177</f>
        <v>35</v>
      </c>
      <c r="E172" s="166">
        <f t="shared" si="3"/>
        <v>841</v>
      </c>
    </row>
    <row r="173" s="155" customFormat="1" ht="19.35" customHeight="1" spans="1:5">
      <c r="A173" s="167" t="s">
        <v>386</v>
      </c>
      <c r="B173" s="168" t="s">
        <v>89</v>
      </c>
      <c r="C173" s="169">
        <v>133</v>
      </c>
      <c r="D173" s="169"/>
      <c r="E173" s="169">
        <f t="shared" si="3"/>
        <v>133</v>
      </c>
    </row>
    <row r="174" s="155" customFormat="1" ht="19.35" customHeight="1" spans="1:5">
      <c r="A174" s="167" t="s">
        <v>387</v>
      </c>
      <c r="B174" s="168" t="s">
        <v>388</v>
      </c>
      <c r="C174" s="169">
        <v>276</v>
      </c>
      <c r="D174" s="169">
        <v>35</v>
      </c>
      <c r="E174" s="169">
        <f t="shared" si="3"/>
        <v>311</v>
      </c>
    </row>
    <row r="175" s="155" customFormat="1" ht="19.35" customHeight="1" spans="1:5">
      <c r="A175" s="167" t="s">
        <v>389</v>
      </c>
      <c r="B175" s="168" t="s">
        <v>390</v>
      </c>
      <c r="C175" s="169">
        <v>11</v>
      </c>
      <c r="D175" s="169"/>
      <c r="E175" s="169">
        <f t="shared" si="3"/>
        <v>11</v>
      </c>
    </row>
    <row r="176" s="155" customFormat="1" ht="19.35" customHeight="1" spans="1:5">
      <c r="A176" s="167" t="s">
        <v>391</v>
      </c>
      <c r="B176" s="168" t="s">
        <v>392</v>
      </c>
      <c r="C176" s="169">
        <v>360</v>
      </c>
      <c r="D176" s="169"/>
      <c r="E176" s="169">
        <f t="shared" si="3"/>
        <v>360</v>
      </c>
    </row>
    <row r="177" s="155" customFormat="1" ht="19.35" customHeight="1" spans="1:5">
      <c r="A177" s="167" t="s">
        <v>393</v>
      </c>
      <c r="B177" s="168" t="s">
        <v>394</v>
      </c>
      <c r="C177" s="169">
        <v>26</v>
      </c>
      <c r="D177" s="169"/>
      <c r="E177" s="169">
        <f t="shared" si="3"/>
        <v>26</v>
      </c>
    </row>
    <row r="178" s="155" customFormat="1" ht="19.35" customHeight="1" spans="1:5">
      <c r="A178" s="164" t="s">
        <v>395</v>
      </c>
      <c r="B178" s="165" t="s">
        <v>396</v>
      </c>
      <c r="C178" s="166">
        <f>C179+C180</f>
        <v>900</v>
      </c>
      <c r="D178" s="166"/>
      <c r="E178" s="166">
        <f t="shared" si="3"/>
        <v>900</v>
      </c>
    </row>
    <row r="179" s="155" customFormat="1" ht="19.35" customHeight="1" spans="1:5">
      <c r="A179" s="167" t="s">
        <v>397</v>
      </c>
      <c r="B179" s="168" t="s">
        <v>398</v>
      </c>
      <c r="C179" s="169">
        <v>300</v>
      </c>
      <c r="D179" s="169"/>
      <c r="E179" s="169">
        <f t="shared" si="3"/>
        <v>300</v>
      </c>
    </row>
    <row r="180" s="155" customFormat="1" ht="19.35" customHeight="1" spans="1:5">
      <c r="A180" s="167" t="s">
        <v>399</v>
      </c>
      <c r="B180" s="168" t="s">
        <v>400</v>
      </c>
      <c r="C180" s="169">
        <v>600</v>
      </c>
      <c r="D180" s="169"/>
      <c r="E180" s="169">
        <f t="shared" si="3"/>
        <v>600</v>
      </c>
    </row>
    <row r="181" s="155" customFormat="1" ht="19.35" customHeight="1" spans="1:5">
      <c r="A181" s="164" t="s">
        <v>401</v>
      </c>
      <c r="B181" s="165" t="s">
        <v>402</v>
      </c>
      <c r="C181" s="166">
        <f>C182</f>
        <v>86</v>
      </c>
      <c r="D181" s="166"/>
      <c r="E181" s="166">
        <f t="shared" si="3"/>
        <v>86</v>
      </c>
    </row>
    <row r="182" s="155" customFormat="1" ht="19.35" customHeight="1" spans="1:5">
      <c r="A182" s="167" t="s">
        <v>403</v>
      </c>
      <c r="B182" s="168" t="s">
        <v>404</v>
      </c>
      <c r="C182" s="169">
        <v>86</v>
      </c>
      <c r="D182" s="169"/>
      <c r="E182" s="169">
        <f t="shared" si="3"/>
        <v>86</v>
      </c>
    </row>
    <row r="183" s="155" customFormat="1" ht="19.35" customHeight="1" spans="1:5">
      <c r="A183" s="164" t="s">
        <v>405</v>
      </c>
      <c r="B183" s="165" t="s">
        <v>406</v>
      </c>
      <c r="C183" s="166">
        <f>C184</f>
        <v>1726</v>
      </c>
      <c r="D183" s="166">
        <f>D184</f>
        <v>3808</v>
      </c>
      <c r="E183" s="166">
        <f t="shared" si="3"/>
        <v>5534</v>
      </c>
    </row>
    <row r="184" s="155" customFormat="1" ht="19.35" customHeight="1" spans="1:5">
      <c r="A184" s="167" t="s">
        <v>407</v>
      </c>
      <c r="B184" s="168" t="s">
        <v>408</v>
      </c>
      <c r="C184" s="169">
        <v>1726</v>
      </c>
      <c r="D184" s="169">
        <v>3808</v>
      </c>
      <c r="E184" s="169">
        <f t="shared" si="3"/>
        <v>5534</v>
      </c>
    </row>
    <row r="185" s="155" customFormat="1" ht="19.35" customHeight="1" spans="1:5">
      <c r="A185" s="164" t="s">
        <v>409</v>
      </c>
      <c r="B185" s="165" t="s">
        <v>410</v>
      </c>
      <c r="C185" s="166">
        <f>C186+C189+C192+C195+C201+C205+C207+C212+C215+C217</f>
        <v>12180</v>
      </c>
      <c r="D185" s="166">
        <f>D186+D189+D192+D201+D205+D207+D212+D215+D217</f>
        <v>8961</v>
      </c>
      <c r="E185" s="166">
        <f t="shared" si="3"/>
        <v>21141</v>
      </c>
    </row>
    <row r="186" s="155" customFormat="1" ht="19.35" customHeight="1" spans="1:5">
      <c r="A186" s="164" t="s">
        <v>411</v>
      </c>
      <c r="B186" s="165" t="s">
        <v>412</v>
      </c>
      <c r="C186" s="166">
        <f>C187+C188</f>
        <v>330</v>
      </c>
      <c r="D186" s="166"/>
      <c r="E186" s="166">
        <f t="shared" si="3"/>
        <v>330</v>
      </c>
    </row>
    <row r="187" s="155" customFormat="1" ht="19.35" customHeight="1" spans="1:5">
      <c r="A187" s="167" t="s">
        <v>413</v>
      </c>
      <c r="B187" s="168" t="s">
        <v>89</v>
      </c>
      <c r="C187" s="169">
        <v>320</v>
      </c>
      <c r="D187" s="169"/>
      <c r="E187" s="169">
        <f t="shared" si="3"/>
        <v>320</v>
      </c>
    </row>
    <row r="188" s="155" customFormat="1" ht="19.35" customHeight="1" spans="1:5">
      <c r="A188" s="167" t="s">
        <v>414</v>
      </c>
      <c r="B188" s="168" t="s">
        <v>415</v>
      </c>
      <c r="C188" s="169">
        <v>10</v>
      </c>
      <c r="D188" s="169"/>
      <c r="E188" s="169">
        <f t="shared" si="3"/>
        <v>10</v>
      </c>
    </row>
    <row r="189" s="155" customFormat="1" ht="19.35" customHeight="1" spans="1:5">
      <c r="A189" s="164" t="s">
        <v>416</v>
      </c>
      <c r="B189" s="165" t="s">
        <v>417</v>
      </c>
      <c r="C189" s="166">
        <f>C190+C191</f>
        <v>2898</v>
      </c>
      <c r="D189" s="166"/>
      <c r="E189" s="166">
        <f t="shared" si="3"/>
        <v>2898</v>
      </c>
    </row>
    <row r="190" s="155" customFormat="1" ht="19.35" customHeight="1" spans="1:5">
      <c r="A190" s="167" t="s">
        <v>418</v>
      </c>
      <c r="B190" s="168" t="s">
        <v>419</v>
      </c>
      <c r="C190" s="169">
        <v>2467</v>
      </c>
      <c r="D190" s="169"/>
      <c r="E190" s="169">
        <f t="shared" si="3"/>
        <v>2467</v>
      </c>
    </row>
    <row r="191" s="155" customFormat="1" ht="19.35" customHeight="1" spans="1:5">
      <c r="A191" s="167" t="s">
        <v>420</v>
      </c>
      <c r="B191" s="168" t="s">
        <v>421</v>
      </c>
      <c r="C191" s="169">
        <v>431</v>
      </c>
      <c r="D191" s="169"/>
      <c r="E191" s="169">
        <f t="shared" si="3"/>
        <v>431</v>
      </c>
    </row>
    <row r="192" s="155" customFormat="1" ht="19.35" customHeight="1" spans="1:5">
      <c r="A192" s="164" t="s">
        <v>422</v>
      </c>
      <c r="B192" s="165" t="s">
        <v>423</v>
      </c>
      <c r="C192" s="166">
        <f>C193+C194</f>
        <v>2704</v>
      </c>
      <c r="D192" s="166"/>
      <c r="E192" s="166">
        <f t="shared" si="3"/>
        <v>2704</v>
      </c>
    </row>
    <row r="193" s="155" customFormat="1" ht="19.35" customHeight="1" spans="1:5">
      <c r="A193" s="167" t="s">
        <v>424</v>
      </c>
      <c r="B193" s="168" t="s">
        <v>425</v>
      </c>
      <c r="C193" s="169">
        <v>192</v>
      </c>
      <c r="D193" s="169"/>
      <c r="E193" s="169">
        <f t="shared" si="3"/>
        <v>192</v>
      </c>
    </row>
    <row r="194" s="155" customFormat="1" ht="19.35" customHeight="1" spans="1:5">
      <c r="A194" s="167" t="s">
        <v>426</v>
      </c>
      <c r="B194" s="168" t="s">
        <v>427</v>
      </c>
      <c r="C194" s="169">
        <v>2512</v>
      </c>
      <c r="D194" s="169"/>
      <c r="E194" s="169">
        <f t="shared" si="3"/>
        <v>2512</v>
      </c>
    </row>
    <row r="195" s="155" customFormat="1" ht="19.35" customHeight="1" spans="1:5">
      <c r="A195" s="164" t="s">
        <v>428</v>
      </c>
      <c r="B195" s="165" t="s">
        <v>429</v>
      </c>
      <c r="C195" s="166">
        <f>C196+C197+C198+C199+C200</f>
        <v>1825</v>
      </c>
      <c r="D195" s="166"/>
      <c r="E195" s="166">
        <f t="shared" si="3"/>
        <v>1825</v>
      </c>
    </row>
    <row r="196" s="155" customFormat="1" ht="19.35" customHeight="1" spans="1:5">
      <c r="A196" s="167" t="s">
        <v>430</v>
      </c>
      <c r="B196" s="168" t="s">
        <v>431</v>
      </c>
      <c r="C196" s="169">
        <v>403</v>
      </c>
      <c r="D196" s="169"/>
      <c r="E196" s="169">
        <f t="shared" si="3"/>
        <v>403</v>
      </c>
    </row>
    <row r="197" s="155" customFormat="1" ht="19.35" customHeight="1" spans="1:5">
      <c r="A197" s="167" t="s">
        <v>432</v>
      </c>
      <c r="B197" s="168" t="s">
        <v>433</v>
      </c>
      <c r="C197" s="169">
        <v>321</v>
      </c>
      <c r="D197" s="169"/>
      <c r="E197" s="169">
        <f t="shared" si="3"/>
        <v>321</v>
      </c>
    </row>
    <row r="198" s="155" customFormat="1" ht="19.35" customHeight="1" spans="1:5">
      <c r="A198" s="167" t="s">
        <v>434</v>
      </c>
      <c r="B198" s="168" t="s">
        <v>435</v>
      </c>
      <c r="C198" s="169">
        <v>788</v>
      </c>
      <c r="D198" s="169"/>
      <c r="E198" s="169">
        <f t="shared" si="3"/>
        <v>788</v>
      </c>
    </row>
    <row r="199" s="155" customFormat="1" ht="19.35" customHeight="1" spans="1:5">
      <c r="A199" s="167" t="s">
        <v>436</v>
      </c>
      <c r="B199" s="168" t="s">
        <v>437</v>
      </c>
      <c r="C199" s="169">
        <v>243</v>
      </c>
      <c r="D199" s="169"/>
      <c r="E199" s="169">
        <f t="shared" ref="E199:E263" si="4">C199+D199</f>
        <v>243</v>
      </c>
    </row>
    <row r="200" s="155" customFormat="1" ht="19.35" customHeight="1" spans="1:5">
      <c r="A200" s="167" t="s">
        <v>438</v>
      </c>
      <c r="B200" s="168" t="s">
        <v>439</v>
      </c>
      <c r="C200" s="169">
        <v>70</v>
      </c>
      <c r="D200" s="169"/>
      <c r="E200" s="169">
        <f t="shared" si="4"/>
        <v>70</v>
      </c>
    </row>
    <row r="201" s="155" customFormat="1" ht="19.35" customHeight="1" spans="1:5">
      <c r="A201" s="164" t="s">
        <v>440</v>
      </c>
      <c r="B201" s="165" t="s">
        <v>441</v>
      </c>
      <c r="C201" s="166">
        <f>C202+C203+C204</f>
        <v>215</v>
      </c>
      <c r="D201" s="166"/>
      <c r="E201" s="166">
        <f t="shared" si="4"/>
        <v>215</v>
      </c>
    </row>
    <row r="202" s="155" customFormat="1" ht="19.35" customHeight="1" spans="1:5">
      <c r="A202" s="167" t="s">
        <v>442</v>
      </c>
      <c r="B202" s="168" t="s">
        <v>443</v>
      </c>
      <c r="C202" s="169">
        <v>5</v>
      </c>
      <c r="D202" s="169"/>
      <c r="E202" s="169">
        <f t="shared" si="4"/>
        <v>5</v>
      </c>
    </row>
    <row r="203" s="155" customFormat="1" ht="19.35" customHeight="1" spans="1:5">
      <c r="A203" s="167" t="s">
        <v>444</v>
      </c>
      <c r="B203" s="168" t="s">
        <v>445</v>
      </c>
      <c r="C203" s="169">
        <v>50</v>
      </c>
      <c r="D203" s="169"/>
      <c r="E203" s="169">
        <f t="shared" si="4"/>
        <v>50</v>
      </c>
    </row>
    <row r="204" s="155" customFormat="1" ht="19.35" customHeight="1" spans="1:5">
      <c r="A204" s="167" t="s">
        <v>446</v>
      </c>
      <c r="B204" s="168" t="s">
        <v>447</v>
      </c>
      <c r="C204" s="169">
        <v>160</v>
      </c>
      <c r="D204" s="169"/>
      <c r="E204" s="169">
        <f t="shared" si="4"/>
        <v>160</v>
      </c>
    </row>
    <row r="205" s="155" customFormat="1" ht="19.35" customHeight="1" spans="1:5">
      <c r="A205" s="164" t="s">
        <v>448</v>
      </c>
      <c r="B205" s="165" t="s">
        <v>449</v>
      </c>
      <c r="C205" s="166">
        <f>C206</f>
        <v>20</v>
      </c>
      <c r="D205" s="166"/>
      <c r="E205" s="166">
        <f t="shared" si="4"/>
        <v>20</v>
      </c>
    </row>
    <row r="206" s="155" customFormat="1" ht="19.35" customHeight="1" spans="1:5">
      <c r="A206" s="167" t="s">
        <v>450</v>
      </c>
      <c r="B206" s="168" t="s">
        <v>451</v>
      </c>
      <c r="C206" s="169">
        <v>20</v>
      </c>
      <c r="D206" s="169"/>
      <c r="E206" s="169">
        <f t="shared" si="4"/>
        <v>20</v>
      </c>
    </row>
    <row r="207" s="155" customFormat="1" ht="19.35" customHeight="1" spans="1:5">
      <c r="A207" s="164" t="s">
        <v>452</v>
      </c>
      <c r="B207" s="165" t="s">
        <v>453</v>
      </c>
      <c r="C207" s="166">
        <f>C208+C209+C210+C211</f>
        <v>4086</v>
      </c>
      <c r="D207" s="166"/>
      <c r="E207" s="166">
        <f t="shared" si="4"/>
        <v>4086</v>
      </c>
    </row>
    <row r="208" s="155" customFormat="1" ht="19.35" customHeight="1" spans="1:5">
      <c r="A208" s="167" t="s">
        <v>454</v>
      </c>
      <c r="B208" s="168" t="s">
        <v>455</v>
      </c>
      <c r="C208" s="169">
        <v>1232</v>
      </c>
      <c r="D208" s="169"/>
      <c r="E208" s="169">
        <f t="shared" si="4"/>
        <v>1232</v>
      </c>
    </row>
    <row r="209" s="155" customFormat="1" ht="19.35" customHeight="1" spans="1:5">
      <c r="A209" s="167" t="s">
        <v>456</v>
      </c>
      <c r="B209" s="168" t="s">
        <v>457</v>
      </c>
      <c r="C209" s="169">
        <v>2287</v>
      </c>
      <c r="D209" s="169"/>
      <c r="E209" s="169">
        <f t="shared" si="4"/>
        <v>2287</v>
      </c>
    </row>
    <row r="210" s="155" customFormat="1" ht="19.35" customHeight="1" spans="1:5">
      <c r="A210" s="167" t="s">
        <v>458</v>
      </c>
      <c r="B210" s="168" t="s">
        <v>459</v>
      </c>
      <c r="C210" s="169">
        <v>563</v>
      </c>
      <c r="D210" s="169"/>
      <c r="E210" s="169">
        <f t="shared" si="4"/>
        <v>563</v>
      </c>
    </row>
    <row r="211" s="155" customFormat="1" ht="19.35" customHeight="1" spans="1:5">
      <c r="A211" s="167" t="s">
        <v>460</v>
      </c>
      <c r="B211" s="168" t="s">
        <v>461</v>
      </c>
      <c r="C211" s="169">
        <v>4</v>
      </c>
      <c r="D211" s="169"/>
      <c r="E211" s="169">
        <f t="shared" si="4"/>
        <v>4</v>
      </c>
    </row>
    <row r="212" s="155" customFormat="1" ht="19.35" customHeight="1" spans="1:5">
      <c r="A212" s="164" t="s">
        <v>462</v>
      </c>
      <c r="B212" s="165" t="s">
        <v>463</v>
      </c>
      <c r="C212" s="166">
        <f>C213+C214</f>
        <v>22</v>
      </c>
      <c r="D212" s="166">
        <f>D213+D214</f>
        <v>8961</v>
      </c>
      <c r="E212" s="166">
        <f t="shared" si="4"/>
        <v>8983</v>
      </c>
    </row>
    <row r="213" s="155" customFormat="1" ht="19.35" customHeight="1" spans="1:5">
      <c r="A213" s="167" t="s">
        <v>464</v>
      </c>
      <c r="B213" s="168" t="s">
        <v>465</v>
      </c>
      <c r="C213" s="169">
        <v>22</v>
      </c>
      <c r="D213" s="169"/>
      <c r="E213" s="169">
        <f t="shared" si="4"/>
        <v>22</v>
      </c>
    </row>
    <row r="214" s="155" customFormat="1" ht="19.35" customHeight="1" spans="1:5">
      <c r="A214" s="167" t="s">
        <v>466</v>
      </c>
      <c r="B214" s="168" t="s">
        <v>467</v>
      </c>
      <c r="C214" s="169"/>
      <c r="D214" s="169">
        <v>8961</v>
      </c>
      <c r="E214" s="169">
        <f t="shared" si="4"/>
        <v>8961</v>
      </c>
    </row>
    <row r="215" s="155" customFormat="1" ht="19.35" customHeight="1" spans="1:5">
      <c r="A215" s="164" t="s">
        <v>468</v>
      </c>
      <c r="B215" s="165" t="s">
        <v>469</v>
      </c>
      <c r="C215" s="166">
        <f>C216</f>
        <v>30</v>
      </c>
      <c r="D215" s="166"/>
      <c r="E215" s="166">
        <f t="shared" si="4"/>
        <v>30</v>
      </c>
    </row>
    <row r="216" s="155" customFormat="1" ht="19.35" customHeight="1" spans="1:5">
      <c r="A216" s="167" t="s">
        <v>470</v>
      </c>
      <c r="B216" s="168" t="s">
        <v>471</v>
      </c>
      <c r="C216" s="169">
        <v>30</v>
      </c>
      <c r="D216" s="169"/>
      <c r="E216" s="169">
        <f t="shared" si="4"/>
        <v>30</v>
      </c>
    </row>
    <row r="217" s="155" customFormat="1" ht="19.35" customHeight="1" spans="1:5">
      <c r="A217" s="164" t="s">
        <v>472</v>
      </c>
      <c r="B217" s="165" t="s">
        <v>473</v>
      </c>
      <c r="C217" s="166">
        <f>C218</f>
        <v>50</v>
      </c>
      <c r="D217" s="166"/>
      <c r="E217" s="166">
        <f t="shared" si="4"/>
        <v>50</v>
      </c>
    </row>
    <row r="218" s="155" customFormat="1" ht="19.35" customHeight="1" spans="1:5">
      <c r="A218" s="167" t="s">
        <v>474</v>
      </c>
      <c r="B218" s="168" t="s">
        <v>475</v>
      </c>
      <c r="C218" s="169">
        <v>50</v>
      </c>
      <c r="D218" s="169"/>
      <c r="E218" s="169">
        <f t="shared" si="4"/>
        <v>50</v>
      </c>
    </row>
    <row r="219" s="155" customFormat="1" ht="19.35" customHeight="1" spans="1:5">
      <c r="A219" s="164" t="s">
        <v>476</v>
      </c>
      <c r="B219" s="165" t="s">
        <v>477</v>
      </c>
      <c r="C219" s="166">
        <f>C220+C223+C225+C228+C230+C232</f>
        <v>1247</v>
      </c>
      <c r="D219" s="166">
        <f>D220+D223+D225+D228+D230+D232</f>
        <v>488</v>
      </c>
      <c r="E219" s="166">
        <f t="shared" si="4"/>
        <v>1735</v>
      </c>
    </row>
    <row r="220" s="155" customFormat="1" ht="19.35" customHeight="1" spans="1:5">
      <c r="A220" s="164" t="s">
        <v>478</v>
      </c>
      <c r="B220" s="165" t="s">
        <v>479</v>
      </c>
      <c r="C220" s="166">
        <f>C221+C222</f>
        <v>929</v>
      </c>
      <c r="D220" s="166"/>
      <c r="E220" s="166">
        <f t="shared" si="4"/>
        <v>929</v>
      </c>
    </row>
    <row r="221" s="155" customFormat="1" ht="19.35" customHeight="1" spans="1:5">
      <c r="A221" s="167" t="s">
        <v>480</v>
      </c>
      <c r="B221" s="168" t="s">
        <v>89</v>
      </c>
      <c r="C221" s="169">
        <v>829</v>
      </c>
      <c r="D221" s="169"/>
      <c r="E221" s="169">
        <f t="shared" si="4"/>
        <v>829</v>
      </c>
    </row>
    <row r="222" s="155" customFormat="1" ht="19.35" customHeight="1" spans="1:5">
      <c r="A222" s="167" t="s">
        <v>481</v>
      </c>
      <c r="B222" s="168" t="s">
        <v>482</v>
      </c>
      <c r="C222" s="169">
        <v>100</v>
      </c>
      <c r="D222" s="169"/>
      <c r="E222" s="169">
        <f t="shared" si="4"/>
        <v>100</v>
      </c>
    </row>
    <row r="223" s="155" customFormat="1" ht="19.35" customHeight="1" spans="1:5">
      <c r="A223" s="164" t="s">
        <v>483</v>
      </c>
      <c r="B223" s="165" t="s">
        <v>484</v>
      </c>
      <c r="C223" s="166">
        <f>C224</f>
        <v>58</v>
      </c>
      <c r="D223" s="166"/>
      <c r="E223" s="166">
        <f t="shared" si="4"/>
        <v>58</v>
      </c>
    </row>
    <row r="224" s="155" customFormat="1" ht="19.35" customHeight="1" spans="1:5">
      <c r="A224" s="167" t="s">
        <v>485</v>
      </c>
      <c r="B224" s="168" t="s">
        <v>486</v>
      </c>
      <c r="C224" s="169">
        <v>58</v>
      </c>
      <c r="D224" s="169"/>
      <c r="E224" s="169">
        <f t="shared" si="4"/>
        <v>58</v>
      </c>
    </row>
    <row r="225" s="155" customFormat="1" ht="19.35" customHeight="1" spans="1:5">
      <c r="A225" s="164" t="s">
        <v>487</v>
      </c>
      <c r="B225" s="165" t="s">
        <v>488</v>
      </c>
      <c r="C225" s="166">
        <f>C226+C227</f>
        <v>190</v>
      </c>
      <c r="D225" s="166"/>
      <c r="E225" s="166">
        <f t="shared" si="4"/>
        <v>190</v>
      </c>
    </row>
    <row r="226" s="155" customFormat="1" ht="19.35" customHeight="1" spans="1:5">
      <c r="A226" s="167" t="s">
        <v>489</v>
      </c>
      <c r="B226" s="168" t="s">
        <v>490</v>
      </c>
      <c r="C226" s="169">
        <v>160</v>
      </c>
      <c r="D226" s="169"/>
      <c r="E226" s="169">
        <f t="shared" si="4"/>
        <v>160</v>
      </c>
    </row>
    <row r="227" s="155" customFormat="1" ht="19.35" customHeight="1" spans="1:5">
      <c r="A227" s="167" t="s">
        <v>491</v>
      </c>
      <c r="B227" s="168" t="s">
        <v>492</v>
      </c>
      <c r="C227" s="169">
        <v>30</v>
      </c>
      <c r="D227" s="169"/>
      <c r="E227" s="169">
        <f t="shared" si="4"/>
        <v>30</v>
      </c>
    </row>
    <row r="228" s="155" customFormat="1" ht="19.35" customHeight="1" spans="1:5">
      <c r="A228" s="164" t="s">
        <v>493</v>
      </c>
      <c r="B228" s="165" t="s">
        <v>494</v>
      </c>
      <c r="C228" s="166">
        <f t="shared" ref="C228:C232" si="5">C229</f>
        <v>30</v>
      </c>
      <c r="D228" s="166"/>
      <c r="E228" s="166">
        <f t="shared" si="4"/>
        <v>30</v>
      </c>
    </row>
    <row r="229" s="155" customFormat="1" ht="19.35" customHeight="1" spans="1:5">
      <c r="A229" s="167" t="s">
        <v>495</v>
      </c>
      <c r="B229" s="168" t="s">
        <v>496</v>
      </c>
      <c r="C229" s="169">
        <v>30</v>
      </c>
      <c r="D229" s="169"/>
      <c r="E229" s="169">
        <f t="shared" si="4"/>
        <v>30</v>
      </c>
    </row>
    <row r="230" s="155" customFormat="1" ht="19.35" customHeight="1" spans="1:5">
      <c r="A230" s="171" t="s">
        <v>497</v>
      </c>
      <c r="B230" s="165" t="s">
        <v>498</v>
      </c>
      <c r="C230" s="166">
        <f t="shared" si="5"/>
        <v>0</v>
      </c>
      <c r="D230" s="166">
        <f>D231</f>
        <v>488</v>
      </c>
      <c r="E230" s="166">
        <f t="shared" si="4"/>
        <v>488</v>
      </c>
    </row>
    <row r="231" s="155" customFormat="1" ht="19.35" customHeight="1" spans="1:5">
      <c r="A231" s="170" t="s">
        <v>499</v>
      </c>
      <c r="B231" s="168" t="s">
        <v>500</v>
      </c>
      <c r="C231" s="169"/>
      <c r="D231" s="169">
        <v>488</v>
      </c>
      <c r="E231" s="169">
        <f t="shared" si="4"/>
        <v>488</v>
      </c>
    </row>
    <row r="232" s="155" customFormat="1" ht="19.35" customHeight="1" spans="1:5">
      <c r="A232" s="164" t="s">
        <v>501</v>
      </c>
      <c r="B232" s="165" t="s">
        <v>502</v>
      </c>
      <c r="C232" s="166">
        <f t="shared" si="5"/>
        <v>40</v>
      </c>
      <c r="D232" s="166"/>
      <c r="E232" s="166">
        <f t="shared" si="4"/>
        <v>40</v>
      </c>
    </row>
    <row r="233" s="155" customFormat="1" ht="19.35" customHeight="1" spans="1:5">
      <c r="A233" s="167" t="s">
        <v>503</v>
      </c>
      <c r="B233" s="168" t="s">
        <v>504</v>
      </c>
      <c r="C233" s="169">
        <v>40</v>
      </c>
      <c r="D233" s="169"/>
      <c r="E233" s="169">
        <f t="shared" si="4"/>
        <v>40</v>
      </c>
    </row>
    <row r="234" s="155" customFormat="1" ht="19.35" customHeight="1" spans="1:5">
      <c r="A234" s="164" t="s">
        <v>505</v>
      </c>
      <c r="B234" s="165" t="s">
        <v>506</v>
      </c>
      <c r="C234" s="166">
        <f>C235+C240+C242+C244</f>
        <v>4527</v>
      </c>
      <c r="D234" s="166"/>
      <c r="E234" s="166">
        <f t="shared" si="4"/>
        <v>4527</v>
      </c>
    </row>
    <row r="235" s="155" customFormat="1" ht="19.35" customHeight="1" spans="1:5">
      <c r="A235" s="164" t="s">
        <v>507</v>
      </c>
      <c r="B235" s="165" t="s">
        <v>508</v>
      </c>
      <c r="C235" s="166">
        <f>C236+C237+C238+C239</f>
        <v>1316</v>
      </c>
      <c r="D235" s="166"/>
      <c r="E235" s="166">
        <f t="shared" si="4"/>
        <v>1316</v>
      </c>
    </row>
    <row r="236" s="155" customFormat="1" ht="19.35" customHeight="1" spans="1:5">
      <c r="A236" s="167" t="s">
        <v>509</v>
      </c>
      <c r="B236" s="168" t="s">
        <v>89</v>
      </c>
      <c r="C236" s="169">
        <v>460</v>
      </c>
      <c r="D236" s="169"/>
      <c r="E236" s="169">
        <f t="shared" si="4"/>
        <v>460</v>
      </c>
    </row>
    <row r="237" s="155" customFormat="1" ht="19.35" customHeight="1" spans="1:5">
      <c r="A237" s="167" t="s">
        <v>510</v>
      </c>
      <c r="B237" s="168" t="s">
        <v>511</v>
      </c>
      <c r="C237" s="169">
        <v>664</v>
      </c>
      <c r="D237" s="169"/>
      <c r="E237" s="169">
        <f t="shared" si="4"/>
        <v>664</v>
      </c>
    </row>
    <row r="238" s="155" customFormat="1" ht="19.35" customHeight="1" spans="1:5">
      <c r="A238" s="167" t="s">
        <v>512</v>
      </c>
      <c r="B238" s="168" t="s">
        <v>513</v>
      </c>
      <c r="C238" s="169">
        <v>186</v>
      </c>
      <c r="D238" s="169"/>
      <c r="E238" s="169">
        <f t="shared" si="4"/>
        <v>186</v>
      </c>
    </row>
    <row r="239" s="155" customFormat="1" ht="19.35" customHeight="1" spans="1:5">
      <c r="A239" s="167" t="s">
        <v>514</v>
      </c>
      <c r="B239" s="168" t="s">
        <v>515</v>
      </c>
      <c r="C239" s="169">
        <v>6</v>
      </c>
      <c r="D239" s="169"/>
      <c r="E239" s="169">
        <f t="shared" si="4"/>
        <v>6</v>
      </c>
    </row>
    <row r="240" s="155" customFormat="1" ht="19.35" customHeight="1" spans="1:5">
      <c r="A240" s="164" t="s">
        <v>516</v>
      </c>
      <c r="B240" s="165" t="s">
        <v>517</v>
      </c>
      <c r="C240" s="166">
        <f t="shared" ref="C240:C244" si="6">C241</f>
        <v>40</v>
      </c>
      <c r="D240" s="166"/>
      <c r="E240" s="166">
        <f t="shared" si="4"/>
        <v>40</v>
      </c>
    </row>
    <row r="241" s="155" customFormat="1" ht="19.35" customHeight="1" spans="1:5">
      <c r="A241" s="167" t="s">
        <v>518</v>
      </c>
      <c r="B241" s="168" t="s">
        <v>519</v>
      </c>
      <c r="C241" s="169">
        <v>40</v>
      </c>
      <c r="D241" s="169"/>
      <c r="E241" s="169">
        <f t="shared" si="4"/>
        <v>40</v>
      </c>
    </row>
    <row r="242" s="155" customFormat="1" ht="19.35" customHeight="1" spans="1:5">
      <c r="A242" s="164" t="s">
        <v>520</v>
      </c>
      <c r="B242" s="165" t="s">
        <v>521</v>
      </c>
      <c r="C242" s="166">
        <f t="shared" si="6"/>
        <v>510</v>
      </c>
      <c r="D242" s="166"/>
      <c r="E242" s="166">
        <f t="shared" si="4"/>
        <v>510</v>
      </c>
    </row>
    <row r="243" s="155" customFormat="1" ht="19.35" customHeight="1" spans="1:5">
      <c r="A243" s="167" t="s">
        <v>522</v>
      </c>
      <c r="B243" s="168" t="s">
        <v>523</v>
      </c>
      <c r="C243" s="169">
        <v>510</v>
      </c>
      <c r="D243" s="169"/>
      <c r="E243" s="169">
        <f t="shared" si="4"/>
        <v>510</v>
      </c>
    </row>
    <row r="244" s="155" customFormat="1" ht="19.35" customHeight="1" spans="1:5">
      <c r="A244" s="164" t="s">
        <v>524</v>
      </c>
      <c r="B244" s="165" t="s">
        <v>525</v>
      </c>
      <c r="C244" s="166">
        <f t="shared" si="6"/>
        <v>2661</v>
      </c>
      <c r="D244" s="166"/>
      <c r="E244" s="166">
        <f t="shared" si="4"/>
        <v>2661</v>
      </c>
    </row>
    <row r="245" s="155" customFormat="1" ht="19.35" customHeight="1" spans="1:5">
      <c r="A245" s="167" t="s">
        <v>526</v>
      </c>
      <c r="B245" s="168" t="s">
        <v>527</v>
      </c>
      <c r="C245" s="169">
        <v>2661</v>
      </c>
      <c r="D245" s="169"/>
      <c r="E245" s="169">
        <f t="shared" si="4"/>
        <v>2661</v>
      </c>
    </row>
    <row r="246" s="155" customFormat="1" ht="19.35" customHeight="1" spans="1:5">
      <c r="A246" s="171" t="s">
        <v>528</v>
      </c>
      <c r="B246" s="165" t="s">
        <v>529</v>
      </c>
      <c r="C246" s="166">
        <f>C247+C258+C267+C273+C276+C280+C282</f>
        <v>12551</v>
      </c>
      <c r="D246" s="182">
        <f>D247+D258+D267+D273+D276+D280+D282</f>
        <v>11882</v>
      </c>
      <c r="E246" s="166">
        <f t="shared" si="4"/>
        <v>24433</v>
      </c>
    </row>
    <row r="247" s="155" customFormat="1" ht="19.35" customHeight="1" spans="1:5">
      <c r="A247" s="164" t="s">
        <v>530</v>
      </c>
      <c r="B247" s="165" t="s">
        <v>531</v>
      </c>
      <c r="C247" s="166">
        <f>SUM(C248:C257)</f>
        <v>4231</v>
      </c>
      <c r="D247" s="166">
        <f>SUM(D248:D257)</f>
        <v>2339</v>
      </c>
      <c r="E247" s="166">
        <f t="shared" si="4"/>
        <v>6570</v>
      </c>
    </row>
    <row r="248" s="155" customFormat="1" ht="19.35" customHeight="1" spans="1:5">
      <c r="A248" s="167" t="s">
        <v>532</v>
      </c>
      <c r="B248" s="168" t="s">
        <v>89</v>
      </c>
      <c r="C248" s="169">
        <v>2749</v>
      </c>
      <c r="D248" s="169"/>
      <c r="E248" s="169">
        <f t="shared" si="4"/>
        <v>2749</v>
      </c>
    </row>
    <row r="249" s="155" customFormat="1" ht="19.35" customHeight="1" spans="1:5">
      <c r="A249" s="167" t="s">
        <v>533</v>
      </c>
      <c r="B249" s="168" t="s">
        <v>207</v>
      </c>
      <c r="C249" s="169">
        <v>415</v>
      </c>
      <c r="D249" s="169"/>
      <c r="E249" s="169">
        <f t="shared" si="4"/>
        <v>415</v>
      </c>
    </row>
    <row r="250" s="155" customFormat="1" ht="19.35" customHeight="1" spans="1:5">
      <c r="A250" s="167" t="s">
        <v>534</v>
      </c>
      <c r="B250" s="168" t="s">
        <v>535</v>
      </c>
      <c r="C250" s="169">
        <v>56</v>
      </c>
      <c r="D250" s="169">
        <v>8</v>
      </c>
      <c r="E250" s="169">
        <f t="shared" si="4"/>
        <v>64</v>
      </c>
    </row>
    <row r="251" s="155" customFormat="1" ht="19.35" customHeight="1" spans="1:5">
      <c r="A251" s="167" t="s">
        <v>536</v>
      </c>
      <c r="B251" s="168" t="s">
        <v>537</v>
      </c>
      <c r="C251" s="169">
        <v>35</v>
      </c>
      <c r="D251" s="169"/>
      <c r="E251" s="169">
        <f t="shared" si="4"/>
        <v>35</v>
      </c>
    </row>
    <row r="252" s="155" customFormat="1" ht="19.35" customHeight="1" spans="1:5">
      <c r="A252" s="167" t="s">
        <v>538</v>
      </c>
      <c r="B252" s="168" t="s">
        <v>539</v>
      </c>
      <c r="C252" s="169">
        <v>700</v>
      </c>
      <c r="D252" s="169"/>
      <c r="E252" s="169">
        <f t="shared" si="4"/>
        <v>700</v>
      </c>
    </row>
    <row r="253" s="155" customFormat="1" ht="19.35" customHeight="1" spans="1:5">
      <c r="A253" s="172" t="s">
        <v>540</v>
      </c>
      <c r="B253" s="173" t="s">
        <v>541</v>
      </c>
      <c r="C253" s="174"/>
      <c r="D253" s="174">
        <v>1000</v>
      </c>
      <c r="E253" s="174">
        <f t="shared" si="4"/>
        <v>1000</v>
      </c>
    </row>
    <row r="254" s="155" customFormat="1" ht="19.35" customHeight="1" spans="1:5">
      <c r="A254" s="170" t="s">
        <v>542</v>
      </c>
      <c r="B254" s="175" t="s">
        <v>543</v>
      </c>
      <c r="C254" s="169"/>
      <c r="D254" s="169">
        <v>1208</v>
      </c>
      <c r="E254" s="169">
        <f t="shared" si="4"/>
        <v>1208</v>
      </c>
    </row>
    <row r="255" s="155" customFormat="1" ht="19.35" customHeight="1" spans="1:5">
      <c r="A255" s="167" t="s">
        <v>544</v>
      </c>
      <c r="B255" s="168" t="s">
        <v>545</v>
      </c>
      <c r="C255" s="169">
        <v>7</v>
      </c>
      <c r="D255" s="169"/>
      <c r="E255" s="169">
        <f t="shared" si="4"/>
        <v>7</v>
      </c>
    </row>
    <row r="256" s="155" customFormat="1" ht="19.35" customHeight="1" spans="1:5">
      <c r="A256" s="167" t="s">
        <v>546</v>
      </c>
      <c r="B256" s="168" t="s">
        <v>547</v>
      </c>
      <c r="C256" s="169">
        <v>8</v>
      </c>
      <c r="D256" s="169">
        <v>123</v>
      </c>
      <c r="E256" s="169">
        <f t="shared" si="4"/>
        <v>131</v>
      </c>
    </row>
    <row r="257" s="155" customFormat="1" ht="19.35" customHeight="1" spans="1:5">
      <c r="A257" s="167" t="s">
        <v>548</v>
      </c>
      <c r="B257" s="168" t="s">
        <v>549</v>
      </c>
      <c r="C257" s="169">
        <v>261</v>
      </c>
      <c r="D257" s="169"/>
      <c r="E257" s="169">
        <f t="shared" si="4"/>
        <v>261</v>
      </c>
    </row>
    <row r="258" s="155" customFormat="1" ht="19.35" customHeight="1" spans="1:5">
      <c r="A258" s="164" t="s">
        <v>550</v>
      </c>
      <c r="B258" s="165" t="s">
        <v>551</v>
      </c>
      <c r="C258" s="166">
        <f>SUM(C259:C266)</f>
        <v>2903</v>
      </c>
      <c r="D258" s="182">
        <f>SUM(D259:D266)</f>
        <v>653</v>
      </c>
      <c r="E258" s="166">
        <f t="shared" si="4"/>
        <v>3556</v>
      </c>
    </row>
    <row r="259" s="155" customFormat="1" ht="19.35" customHeight="1" spans="1:5">
      <c r="A259" s="167" t="s">
        <v>552</v>
      </c>
      <c r="B259" s="168" t="s">
        <v>89</v>
      </c>
      <c r="C259" s="169">
        <v>1600</v>
      </c>
      <c r="D259" s="169"/>
      <c r="E259" s="169">
        <f t="shared" si="4"/>
        <v>1600</v>
      </c>
    </row>
    <row r="260" s="155" customFormat="1" ht="19.35" customHeight="1" spans="1:5">
      <c r="A260" s="167" t="s">
        <v>553</v>
      </c>
      <c r="B260" s="168" t="s">
        <v>554</v>
      </c>
      <c r="C260" s="169">
        <v>746</v>
      </c>
      <c r="D260" s="169"/>
      <c r="E260" s="169">
        <f t="shared" si="4"/>
        <v>746</v>
      </c>
    </row>
    <row r="261" s="155" customFormat="1" ht="19.35" customHeight="1" spans="1:5">
      <c r="A261" s="167" t="s">
        <v>555</v>
      </c>
      <c r="B261" s="168" t="s">
        <v>556</v>
      </c>
      <c r="C261" s="169">
        <v>66</v>
      </c>
      <c r="D261" s="169">
        <v>224</v>
      </c>
      <c r="E261" s="169">
        <f t="shared" si="4"/>
        <v>290</v>
      </c>
    </row>
    <row r="262" s="155" customFormat="1" ht="19.35" customHeight="1" spans="1:5">
      <c r="A262" s="170" t="s">
        <v>557</v>
      </c>
      <c r="B262" s="168" t="s">
        <v>558</v>
      </c>
      <c r="C262" s="169"/>
      <c r="D262" s="169">
        <v>164</v>
      </c>
      <c r="E262" s="169">
        <f t="shared" si="4"/>
        <v>164</v>
      </c>
    </row>
    <row r="263" s="155" customFormat="1" ht="19.35" customHeight="1" spans="1:5">
      <c r="A263" s="170" t="s">
        <v>559</v>
      </c>
      <c r="B263" s="176" t="s">
        <v>560</v>
      </c>
      <c r="C263" s="169"/>
      <c r="D263" s="169">
        <v>255</v>
      </c>
      <c r="E263" s="169">
        <f t="shared" si="4"/>
        <v>255</v>
      </c>
    </row>
    <row r="264" s="155" customFormat="1" ht="19.35" customHeight="1" spans="1:5">
      <c r="A264" s="170" t="s">
        <v>561</v>
      </c>
      <c r="B264" s="177" t="s">
        <v>562</v>
      </c>
      <c r="C264" s="169"/>
      <c r="D264" s="169">
        <v>10</v>
      </c>
      <c r="E264" s="169">
        <f t="shared" ref="E264:E327" si="7">C264+D264</f>
        <v>10</v>
      </c>
    </row>
    <row r="265" s="155" customFormat="1" ht="19.35" customHeight="1" spans="1:5">
      <c r="A265" s="167" t="s">
        <v>563</v>
      </c>
      <c r="B265" s="168" t="s">
        <v>564</v>
      </c>
      <c r="C265" s="169">
        <v>5</v>
      </c>
      <c r="D265" s="169"/>
      <c r="E265" s="169">
        <f t="shared" si="7"/>
        <v>5</v>
      </c>
    </row>
    <row r="266" s="155" customFormat="1" ht="19.35" customHeight="1" spans="1:5">
      <c r="A266" s="167" t="s">
        <v>565</v>
      </c>
      <c r="B266" s="168" t="s">
        <v>566</v>
      </c>
      <c r="C266" s="169">
        <v>486</v>
      </c>
      <c r="D266" s="169" t="s">
        <v>100</v>
      </c>
      <c r="E266" s="169">
        <v>486</v>
      </c>
    </row>
    <row r="267" s="155" customFormat="1" ht="19.35" customHeight="1" spans="1:5">
      <c r="A267" s="164" t="s">
        <v>567</v>
      </c>
      <c r="B267" s="165" t="s">
        <v>568</v>
      </c>
      <c r="C267" s="166">
        <f>SUM(C268:C272)</f>
        <v>2280</v>
      </c>
      <c r="D267" s="166">
        <f>D271</f>
        <v>4176</v>
      </c>
      <c r="E267" s="166">
        <f t="shared" si="7"/>
        <v>6456</v>
      </c>
    </row>
    <row r="268" s="155" customFormat="1" ht="19.35" customHeight="1" spans="1:5">
      <c r="A268" s="167" t="s">
        <v>569</v>
      </c>
      <c r="B268" s="168" t="s">
        <v>89</v>
      </c>
      <c r="C268" s="169">
        <v>1090</v>
      </c>
      <c r="D268" s="169"/>
      <c r="E268" s="169">
        <f t="shared" si="7"/>
        <v>1090</v>
      </c>
    </row>
    <row r="269" s="155" customFormat="1" ht="19.35" customHeight="1" spans="1:5">
      <c r="A269" s="167" t="s">
        <v>570</v>
      </c>
      <c r="B269" s="168" t="s">
        <v>571</v>
      </c>
      <c r="C269" s="169">
        <v>10</v>
      </c>
      <c r="D269" s="169"/>
      <c r="E269" s="169">
        <f t="shared" si="7"/>
        <v>10</v>
      </c>
    </row>
    <row r="270" s="155" customFormat="1" ht="19.35" customHeight="1" spans="1:5">
      <c r="A270" s="167" t="s">
        <v>572</v>
      </c>
      <c r="B270" s="168" t="s">
        <v>573</v>
      </c>
      <c r="C270" s="169">
        <v>20</v>
      </c>
      <c r="D270" s="169"/>
      <c r="E270" s="169">
        <f t="shared" si="7"/>
        <v>20</v>
      </c>
    </row>
    <row r="271" s="155" customFormat="1" ht="19.35" customHeight="1" spans="1:5">
      <c r="A271" s="167" t="s">
        <v>574</v>
      </c>
      <c r="B271" s="168" t="s">
        <v>575</v>
      </c>
      <c r="C271" s="169">
        <v>500</v>
      </c>
      <c r="D271" s="169">
        <v>4176</v>
      </c>
      <c r="E271" s="169">
        <f t="shared" si="7"/>
        <v>4676</v>
      </c>
    </row>
    <row r="272" s="155" customFormat="1" ht="19.35" customHeight="1" spans="1:5">
      <c r="A272" s="167" t="s">
        <v>576</v>
      </c>
      <c r="B272" s="168" t="s">
        <v>577</v>
      </c>
      <c r="C272" s="169">
        <v>660</v>
      </c>
      <c r="D272" s="169"/>
      <c r="E272" s="169">
        <f t="shared" si="7"/>
        <v>660</v>
      </c>
    </row>
    <row r="273" s="155" customFormat="1" ht="19.35" customHeight="1" spans="1:5">
      <c r="A273" s="164" t="s">
        <v>578</v>
      </c>
      <c r="B273" s="165" t="s">
        <v>579</v>
      </c>
      <c r="C273" s="166">
        <f>SUM(C274:C275)</f>
        <v>2504</v>
      </c>
      <c r="D273" s="166"/>
      <c r="E273" s="166">
        <f t="shared" si="7"/>
        <v>2504</v>
      </c>
    </row>
    <row r="274" s="155" customFormat="1" ht="19.35" customHeight="1" spans="1:5">
      <c r="A274" s="167" t="s">
        <v>580</v>
      </c>
      <c r="B274" s="168" t="s">
        <v>89</v>
      </c>
      <c r="C274" s="169">
        <v>70</v>
      </c>
      <c r="D274" s="169"/>
      <c r="E274" s="169">
        <f t="shared" si="7"/>
        <v>70</v>
      </c>
    </row>
    <row r="275" s="155" customFormat="1" ht="19.35" customHeight="1" spans="1:5">
      <c r="A275" s="167" t="s">
        <v>581</v>
      </c>
      <c r="B275" s="168" t="s">
        <v>582</v>
      </c>
      <c r="C275" s="169">
        <v>2434</v>
      </c>
      <c r="D275" s="169"/>
      <c r="E275" s="169">
        <f t="shared" si="7"/>
        <v>2434</v>
      </c>
    </row>
    <row r="276" s="155" customFormat="1" ht="19.35" customHeight="1" spans="1:5">
      <c r="A276" s="164" t="s">
        <v>583</v>
      </c>
      <c r="B276" s="165" t="s">
        <v>584</v>
      </c>
      <c r="C276" s="166">
        <f>SUM(C277:C279)</f>
        <v>449</v>
      </c>
      <c r="D276" s="166">
        <f>D277+D278+D279</f>
        <v>3814</v>
      </c>
      <c r="E276" s="166">
        <f t="shared" si="7"/>
        <v>4263</v>
      </c>
    </row>
    <row r="277" s="155" customFormat="1" ht="19.35" customHeight="1" spans="1:5">
      <c r="A277" s="167" t="s">
        <v>585</v>
      </c>
      <c r="B277" s="168" t="s">
        <v>586</v>
      </c>
      <c r="C277" s="169">
        <v>165</v>
      </c>
      <c r="D277" s="169"/>
      <c r="E277" s="169">
        <f t="shared" si="7"/>
        <v>165</v>
      </c>
    </row>
    <row r="278" s="155" customFormat="1" ht="19.35" customHeight="1" spans="1:5">
      <c r="A278" s="167" t="s">
        <v>587</v>
      </c>
      <c r="B278" s="168" t="s">
        <v>588</v>
      </c>
      <c r="C278" s="169">
        <v>284</v>
      </c>
      <c r="D278" s="169">
        <v>2853</v>
      </c>
      <c r="E278" s="169">
        <f t="shared" si="7"/>
        <v>3137</v>
      </c>
    </row>
    <row r="279" s="155" customFormat="1" ht="19.35" customHeight="1" spans="1:5">
      <c r="A279" s="170" t="s">
        <v>589</v>
      </c>
      <c r="B279" s="178" t="s">
        <v>590</v>
      </c>
      <c r="C279" s="169"/>
      <c r="D279" s="169">
        <v>961</v>
      </c>
      <c r="E279" s="169">
        <f t="shared" si="7"/>
        <v>961</v>
      </c>
    </row>
    <row r="280" s="155" customFormat="1" ht="19.35" customHeight="1" spans="1:5">
      <c r="A280" s="164" t="s">
        <v>591</v>
      </c>
      <c r="B280" s="165" t="s">
        <v>592</v>
      </c>
      <c r="C280" s="166">
        <f>C281</f>
        <v>50</v>
      </c>
      <c r="D280" s="166">
        <f>D281</f>
        <v>900</v>
      </c>
      <c r="E280" s="166">
        <f t="shared" si="7"/>
        <v>950</v>
      </c>
    </row>
    <row r="281" s="155" customFormat="1" ht="19.35" customHeight="1" spans="1:5">
      <c r="A281" s="167" t="s">
        <v>593</v>
      </c>
      <c r="B281" s="168" t="s">
        <v>594</v>
      </c>
      <c r="C281" s="169">
        <v>50</v>
      </c>
      <c r="D281" s="169">
        <v>900</v>
      </c>
      <c r="E281" s="169">
        <f t="shared" si="7"/>
        <v>950</v>
      </c>
    </row>
    <row r="282" s="155" customFormat="1" ht="19.35" customHeight="1" spans="1:5">
      <c r="A282" s="164" t="s">
        <v>595</v>
      </c>
      <c r="B282" s="165" t="s">
        <v>596</v>
      </c>
      <c r="C282" s="166">
        <f>C283+C284</f>
        <v>134</v>
      </c>
      <c r="D282" s="166"/>
      <c r="E282" s="166">
        <f t="shared" si="7"/>
        <v>134</v>
      </c>
    </row>
    <row r="283" s="155" customFormat="1" ht="19.35" customHeight="1" spans="1:5">
      <c r="A283" s="167" t="s">
        <v>597</v>
      </c>
      <c r="B283" s="168" t="s">
        <v>598</v>
      </c>
      <c r="C283" s="169">
        <v>54</v>
      </c>
      <c r="D283" s="169"/>
      <c r="E283" s="169">
        <f t="shared" si="7"/>
        <v>54</v>
      </c>
    </row>
    <row r="284" s="155" customFormat="1" ht="19.35" customHeight="1" spans="1:5">
      <c r="A284" s="167" t="s">
        <v>599</v>
      </c>
      <c r="B284" s="168" t="s">
        <v>600</v>
      </c>
      <c r="C284" s="169">
        <v>80</v>
      </c>
      <c r="D284" s="169"/>
      <c r="E284" s="169">
        <f t="shared" si="7"/>
        <v>80</v>
      </c>
    </row>
    <row r="285" s="155" customFormat="1" ht="19.35" customHeight="1" spans="1:5">
      <c r="A285" s="164" t="s">
        <v>601</v>
      </c>
      <c r="B285" s="165" t="s">
        <v>602</v>
      </c>
      <c r="C285" s="166">
        <f>C286+C291</f>
        <v>1710</v>
      </c>
      <c r="D285" s="166"/>
      <c r="E285" s="166">
        <f t="shared" si="7"/>
        <v>1710</v>
      </c>
    </row>
    <row r="286" s="155" customFormat="1" ht="19.35" customHeight="1" spans="1:5">
      <c r="A286" s="164" t="s">
        <v>603</v>
      </c>
      <c r="B286" s="165" t="s">
        <v>604</v>
      </c>
      <c r="C286" s="166">
        <f>C287+C288+C289+C290</f>
        <v>1560</v>
      </c>
      <c r="D286" s="166"/>
      <c r="E286" s="166">
        <f t="shared" si="7"/>
        <v>1560</v>
      </c>
    </row>
    <row r="287" s="155" customFormat="1" ht="19.35" customHeight="1" spans="1:5">
      <c r="A287" s="167" t="s">
        <v>605</v>
      </c>
      <c r="B287" s="168" t="s">
        <v>89</v>
      </c>
      <c r="C287" s="169">
        <v>1195</v>
      </c>
      <c r="D287" s="169"/>
      <c r="E287" s="169">
        <f t="shared" si="7"/>
        <v>1195</v>
      </c>
    </row>
    <row r="288" s="155" customFormat="1" ht="19.35" customHeight="1" spans="1:5">
      <c r="A288" s="167" t="s">
        <v>606</v>
      </c>
      <c r="B288" s="168" t="s">
        <v>607</v>
      </c>
      <c r="C288" s="169">
        <v>360</v>
      </c>
      <c r="D288" s="169"/>
      <c r="E288" s="169">
        <f t="shared" si="7"/>
        <v>360</v>
      </c>
    </row>
    <row r="289" s="155" customFormat="1" ht="19.35" customHeight="1" spans="1:5">
      <c r="A289" s="167" t="s">
        <v>608</v>
      </c>
      <c r="B289" s="168" t="s">
        <v>609</v>
      </c>
      <c r="C289" s="169">
        <v>3</v>
      </c>
      <c r="D289" s="169"/>
      <c r="E289" s="169">
        <f t="shared" si="7"/>
        <v>3</v>
      </c>
    </row>
    <row r="290" s="155" customFormat="1" ht="19.35" customHeight="1" spans="1:5">
      <c r="A290" s="167" t="s">
        <v>610</v>
      </c>
      <c r="B290" s="168" t="s">
        <v>611</v>
      </c>
      <c r="C290" s="169">
        <v>2</v>
      </c>
      <c r="D290" s="169"/>
      <c r="E290" s="169">
        <f t="shared" si="7"/>
        <v>2</v>
      </c>
    </row>
    <row r="291" s="155" customFormat="1" ht="19.35" customHeight="1" spans="1:5">
      <c r="A291" s="164" t="s">
        <v>612</v>
      </c>
      <c r="B291" s="165" t="s">
        <v>613</v>
      </c>
      <c r="C291" s="166">
        <f t="shared" ref="C291:C296" si="8">C292</f>
        <v>150</v>
      </c>
      <c r="D291" s="166"/>
      <c r="E291" s="166">
        <f t="shared" si="7"/>
        <v>150</v>
      </c>
    </row>
    <row r="292" s="155" customFormat="1" ht="19.35" customHeight="1" spans="1:5">
      <c r="A292" s="167" t="s">
        <v>614</v>
      </c>
      <c r="B292" s="168" t="s">
        <v>615</v>
      </c>
      <c r="C292" s="169">
        <v>150</v>
      </c>
      <c r="D292" s="169"/>
      <c r="E292" s="169">
        <f t="shared" si="7"/>
        <v>150</v>
      </c>
    </row>
    <row r="293" s="155" customFormat="1" ht="19.35" customHeight="1" spans="1:5">
      <c r="A293" s="164" t="s">
        <v>616</v>
      </c>
      <c r="B293" s="165" t="s">
        <v>617</v>
      </c>
      <c r="C293" s="166">
        <f>C294+C296+C298</f>
        <v>707</v>
      </c>
      <c r="D293" s="166"/>
      <c r="E293" s="166">
        <f t="shared" si="7"/>
        <v>707</v>
      </c>
    </row>
    <row r="294" s="155" customFormat="1" ht="19.35" customHeight="1" spans="1:5">
      <c r="A294" s="164" t="s">
        <v>618</v>
      </c>
      <c r="B294" s="165" t="s">
        <v>619</v>
      </c>
      <c r="C294" s="166">
        <f t="shared" si="8"/>
        <v>131</v>
      </c>
      <c r="D294" s="166"/>
      <c r="E294" s="166">
        <f t="shared" si="7"/>
        <v>131</v>
      </c>
    </row>
    <row r="295" s="155" customFormat="1" ht="19.35" customHeight="1" spans="1:5">
      <c r="A295" s="167" t="s">
        <v>620</v>
      </c>
      <c r="B295" s="168" t="s">
        <v>89</v>
      </c>
      <c r="C295" s="169">
        <v>131</v>
      </c>
      <c r="D295" s="169"/>
      <c r="E295" s="169">
        <f t="shared" si="7"/>
        <v>131</v>
      </c>
    </row>
    <row r="296" s="155" customFormat="1" ht="19.35" customHeight="1" spans="1:5">
      <c r="A296" s="164" t="s">
        <v>621</v>
      </c>
      <c r="B296" s="165" t="s">
        <v>622</v>
      </c>
      <c r="C296" s="166">
        <f t="shared" si="8"/>
        <v>30</v>
      </c>
      <c r="D296" s="166"/>
      <c r="E296" s="166">
        <f t="shared" si="7"/>
        <v>30</v>
      </c>
    </row>
    <row r="297" s="155" customFormat="1" ht="19.35" customHeight="1" spans="1:5">
      <c r="A297" s="167" t="s">
        <v>623</v>
      </c>
      <c r="B297" s="168" t="s">
        <v>624</v>
      </c>
      <c r="C297" s="169">
        <v>30</v>
      </c>
      <c r="D297" s="169"/>
      <c r="E297" s="169">
        <f t="shared" si="7"/>
        <v>30</v>
      </c>
    </row>
    <row r="298" s="155" customFormat="1" ht="19.35" customHeight="1" spans="1:5">
      <c r="A298" s="164" t="s">
        <v>625</v>
      </c>
      <c r="B298" s="165" t="s">
        <v>626</v>
      </c>
      <c r="C298" s="166">
        <f>C299+C300</f>
        <v>546</v>
      </c>
      <c r="D298" s="166"/>
      <c r="E298" s="166">
        <f t="shared" si="7"/>
        <v>546</v>
      </c>
    </row>
    <row r="299" s="155" customFormat="1" ht="19.35" customHeight="1" spans="1:5">
      <c r="A299" s="167" t="s">
        <v>627</v>
      </c>
      <c r="B299" s="168" t="s">
        <v>89</v>
      </c>
      <c r="C299" s="169">
        <v>107</v>
      </c>
      <c r="D299" s="169"/>
      <c r="E299" s="169">
        <f t="shared" si="7"/>
        <v>107</v>
      </c>
    </row>
    <row r="300" s="155" customFormat="1" ht="19.35" customHeight="1" spans="1:5">
      <c r="A300" s="167" t="s">
        <v>628</v>
      </c>
      <c r="B300" s="168" t="s">
        <v>629</v>
      </c>
      <c r="C300" s="169">
        <v>439</v>
      </c>
      <c r="D300" s="169"/>
      <c r="E300" s="169">
        <f t="shared" si="7"/>
        <v>439</v>
      </c>
    </row>
    <row r="301" s="155" customFormat="1" ht="19.35" customHeight="1" spans="1:5">
      <c r="A301" s="164" t="s">
        <v>630</v>
      </c>
      <c r="B301" s="165" t="s">
        <v>631</v>
      </c>
      <c r="C301" s="166">
        <f>C302+C304</f>
        <v>892</v>
      </c>
      <c r="D301" s="166"/>
      <c r="E301" s="166">
        <f t="shared" si="7"/>
        <v>892</v>
      </c>
    </row>
    <row r="302" s="155" customFormat="1" ht="19.35" customHeight="1" spans="1:5">
      <c r="A302" s="164" t="s">
        <v>632</v>
      </c>
      <c r="B302" s="165" t="s">
        <v>633</v>
      </c>
      <c r="C302" s="166">
        <f>C303</f>
        <v>55</v>
      </c>
      <c r="D302" s="166"/>
      <c r="E302" s="166">
        <f t="shared" si="7"/>
        <v>55</v>
      </c>
    </row>
    <row r="303" s="155" customFormat="1" ht="19.35" customHeight="1" spans="1:5">
      <c r="A303" s="167" t="s">
        <v>634</v>
      </c>
      <c r="B303" s="168" t="s">
        <v>635</v>
      </c>
      <c r="C303" s="169">
        <v>55</v>
      </c>
      <c r="D303" s="169"/>
      <c r="E303" s="169">
        <f t="shared" si="7"/>
        <v>55</v>
      </c>
    </row>
    <row r="304" s="155" customFormat="1" ht="19.35" customHeight="1" spans="1:5">
      <c r="A304" s="164" t="s">
        <v>636</v>
      </c>
      <c r="B304" s="165" t="s">
        <v>637</v>
      </c>
      <c r="C304" s="166">
        <f>C305+C306</f>
        <v>837</v>
      </c>
      <c r="D304" s="166"/>
      <c r="E304" s="166">
        <f t="shared" si="7"/>
        <v>837</v>
      </c>
    </row>
    <row r="305" s="155" customFormat="1" ht="19.35" customHeight="1" spans="1:5">
      <c r="A305" s="167" t="s">
        <v>638</v>
      </c>
      <c r="B305" s="168" t="s">
        <v>89</v>
      </c>
      <c r="C305" s="169">
        <v>147</v>
      </c>
      <c r="D305" s="169"/>
      <c r="E305" s="169">
        <f t="shared" si="7"/>
        <v>147</v>
      </c>
    </row>
    <row r="306" s="155" customFormat="1" ht="19.35" customHeight="1" spans="1:5">
      <c r="A306" s="167" t="s">
        <v>639</v>
      </c>
      <c r="B306" s="168" t="s">
        <v>640</v>
      </c>
      <c r="C306" s="169">
        <v>690</v>
      </c>
      <c r="D306" s="169"/>
      <c r="E306" s="169">
        <f t="shared" si="7"/>
        <v>690</v>
      </c>
    </row>
    <row r="307" s="155" customFormat="1" ht="19.35" customHeight="1" spans="1:5">
      <c r="A307" s="164" t="s">
        <v>641</v>
      </c>
      <c r="B307" s="165" t="s">
        <v>642</v>
      </c>
      <c r="C307" s="166">
        <f>C308+C314+C316</f>
        <v>1439</v>
      </c>
      <c r="D307" s="166"/>
      <c r="E307" s="166">
        <f t="shared" si="7"/>
        <v>1439</v>
      </c>
    </row>
    <row r="308" s="155" customFormat="1" ht="19.35" customHeight="1" spans="1:5">
      <c r="A308" s="164" t="s">
        <v>643</v>
      </c>
      <c r="B308" s="165" t="s">
        <v>644</v>
      </c>
      <c r="C308" s="166">
        <f>SUM(C309:C313)</f>
        <v>1379</v>
      </c>
      <c r="D308" s="166"/>
      <c r="E308" s="166">
        <f t="shared" si="7"/>
        <v>1379</v>
      </c>
    </row>
    <row r="309" s="155" customFormat="1" ht="19.35" customHeight="1" spans="1:5">
      <c r="A309" s="167" t="s">
        <v>645</v>
      </c>
      <c r="B309" s="168" t="s">
        <v>89</v>
      </c>
      <c r="C309" s="169">
        <v>818</v>
      </c>
      <c r="D309" s="169"/>
      <c r="E309" s="169">
        <f t="shared" si="7"/>
        <v>818</v>
      </c>
    </row>
    <row r="310" s="155" customFormat="1" ht="19.35" customHeight="1" spans="1:5">
      <c r="A310" s="167" t="s">
        <v>646</v>
      </c>
      <c r="B310" s="168" t="s">
        <v>647</v>
      </c>
      <c r="C310" s="169">
        <v>30</v>
      </c>
      <c r="D310" s="169"/>
      <c r="E310" s="169">
        <f t="shared" si="7"/>
        <v>30</v>
      </c>
    </row>
    <row r="311" s="155" customFormat="1" ht="19.35" customHeight="1" spans="1:5">
      <c r="A311" s="167" t="s">
        <v>648</v>
      </c>
      <c r="B311" s="168" t="s">
        <v>649</v>
      </c>
      <c r="C311" s="169">
        <v>100</v>
      </c>
      <c r="D311" s="169"/>
      <c r="E311" s="169">
        <f t="shared" si="7"/>
        <v>100</v>
      </c>
    </row>
    <row r="312" s="155" customFormat="1" ht="19.35" customHeight="1" spans="1:5">
      <c r="A312" s="167" t="s">
        <v>650</v>
      </c>
      <c r="B312" s="168" t="s">
        <v>207</v>
      </c>
      <c r="C312" s="169">
        <v>231</v>
      </c>
      <c r="D312" s="169"/>
      <c r="E312" s="169">
        <f t="shared" si="7"/>
        <v>231</v>
      </c>
    </row>
    <row r="313" s="155" customFormat="1" ht="19.35" customHeight="1" spans="1:5">
      <c r="A313" s="167" t="s">
        <v>651</v>
      </c>
      <c r="B313" s="168" t="s">
        <v>652</v>
      </c>
      <c r="C313" s="169">
        <v>200</v>
      </c>
      <c r="D313" s="169"/>
      <c r="E313" s="169">
        <f t="shared" si="7"/>
        <v>200</v>
      </c>
    </row>
    <row r="314" s="155" customFormat="1" ht="19.35" customHeight="1" spans="1:5">
      <c r="A314" s="164" t="s">
        <v>653</v>
      </c>
      <c r="B314" s="165" t="s">
        <v>654</v>
      </c>
      <c r="C314" s="166">
        <f>C315</f>
        <v>5</v>
      </c>
      <c r="D314" s="166"/>
      <c r="E314" s="166">
        <f t="shared" si="7"/>
        <v>5</v>
      </c>
    </row>
    <row r="315" s="155" customFormat="1" ht="19.35" customHeight="1" spans="1:5">
      <c r="A315" s="167" t="s">
        <v>655</v>
      </c>
      <c r="B315" s="168" t="s">
        <v>656</v>
      </c>
      <c r="C315" s="169">
        <v>5</v>
      </c>
      <c r="D315" s="169"/>
      <c r="E315" s="169">
        <f t="shared" si="7"/>
        <v>5</v>
      </c>
    </row>
    <row r="316" s="155" customFormat="1" ht="19.35" customHeight="1" spans="1:5">
      <c r="A316" s="164" t="s">
        <v>657</v>
      </c>
      <c r="B316" s="165" t="s">
        <v>658</v>
      </c>
      <c r="C316" s="166">
        <f>C317+C318</f>
        <v>55</v>
      </c>
      <c r="D316" s="166"/>
      <c r="E316" s="166">
        <f t="shared" si="7"/>
        <v>55</v>
      </c>
    </row>
    <row r="317" s="155" customFormat="1" ht="19.35" customHeight="1" spans="1:5">
      <c r="A317" s="167" t="s">
        <v>659</v>
      </c>
      <c r="B317" s="168" t="s">
        <v>89</v>
      </c>
      <c r="C317" s="169">
        <v>23</v>
      </c>
      <c r="D317" s="169"/>
      <c r="E317" s="169">
        <f t="shared" si="7"/>
        <v>23</v>
      </c>
    </row>
    <row r="318" s="155" customFormat="1" ht="19.35" customHeight="1" spans="1:5">
      <c r="A318" s="167" t="s">
        <v>660</v>
      </c>
      <c r="B318" s="168" t="s">
        <v>661</v>
      </c>
      <c r="C318" s="169">
        <v>32</v>
      </c>
      <c r="D318" s="169"/>
      <c r="E318" s="169">
        <f t="shared" si="7"/>
        <v>32</v>
      </c>
    </row>
    <row r="319" s="155" customFormat="1" ht="19.35" customHeight="1" spans="1:5">
      <c r="A319" s="164" t="s">
        <v>662</v>
      </c>
      <c r="B319" s="165" t="s">
        <v>663</v>
      </c>
      <c r="C319" s="166">
        <f>C322+C324</f>
        <v>5827</v>
      </c>
      <c r="D319" s="166">
        <f>D320+D322+D324</f>
        <v>311</v>
      </c>
      <c r="E319" s="166">
        <f t="shared" si="7"/>
        <v>6138</v>
      </c>
    </row>
    <row r="320" s="155" customFormat="1" ht="19.35" customHeight="1" spans="1:5">
      <c r="A320" s="171" t="s">
        <v>664</v>
      </c>
      <c r="B320" s="165" t="s">
        <v>665</v>
      </c>
      <c r="C320" s="166"/>
      <c r="D320" s="166">
        <f>D321</f>
        <v>311</v>
      </c>
      <c r="E320" s="166">
        <f t="shared" si="7"/>
        <v>311</v>
      </c>
    </row>
    <row r="321" s="155" customFormat="1" ht="19.35" customHeight="1" spans="1:5">
      <c r="A321" s="170" t="s">
        <v>666</v>
      </c>
      <c r="B321" s="179" t="s">
        <v>667</v>
      </c>
      <c r="C321" s="169"/>
      <c r="D321" s="169">
        <v>311</v>
      </c>
      <c r="E321" s="169">
        <f t="shared" si="7"/>
        <v>311</v>
      </c>
    </row>
    <row r="322" s="155" customFormat="1" ht="19.35" customHeight="1" spans="1:5">
      <c r="A322" s="164" t="s">
        <v>668</v>
      </c>
      <c r="B322" s="165" t="s">
        <v>669</v>
      </c>
      <c r="C322" s="166">
        <f>C323</f>
        <v>5550</v>
      </c>
      <c r="D322" s="166"/>
      <c r="E322" s="166">
        <f t="shared" si="7"/>
        <v>5550</v>
      </c>
    </row>
    <row r="323" s="155" customFormat="1" ht="19.35" customHeight="1" spans="1:5">
      <c r="A323" s="167" t="s">
        <v>670</v>
      </c>
      <c r="B323" s="168" t="s">
        <v>671</v>
      </c>
      <c r="C323" s="169">
        <v>5550</v>
      </c>
      <c r="D323" s="169"/>
      <c r="E323" s="169">
        <f t="shared" si="7"/>
        <v>5550</v>
      </c>
    </row>
    <row r="324" s="155" customFormat="1" ht="19.35" customHeight="1" spans="1:5">
      <c r="A324" s="164" t="s">
        <v>672</v>
      </c>
      <c r="B324" s="165" t="s">
        <v>673</v>
      </c>
      <c r="C324" s="166">
        <f>C325</f>
        <v>277</v>
      </c>
      <c r="D324" s="166"/>
      <c r="E324" s="166">
        <f t="shared" si="7"/>
        <v>277</v>
      </c>
    </row>
    <row r="325" s="155" customFormat="1" ht="19.35" customHeight="1" spans="1:5">
      <c r="A325" s="167" t="s">
        <v>674</v>
      </c>
      <c r="B325" s="168" t="s">
        <v>675</v>
      </c>
      <c r="C325" s="169">
        <v>277</v>
      </c>
      <c r="D325" s="169"/>
      <c r="E325" s="169">
        <f t="shared" si="7"/>
        <v>277</v>
      </c>
    </row>
    <row r="326" s="155" customFormat="1" ht="19.35" customHeight="1" spans="1:5">
      <c r="A326" s="164" t="s">
        <v>676</v>
      </c>
      <c r="B326" s="165" t="s">
        <v>677</v>
      </c>
      <c r="C326" s="166">
        <f>C327+C330</f>
        <v>47</v>
      </c>
      <c r="D326" s="166"/>
      <c r="E326" s="166">
        <f t="shared" si="7"/>
        <v>47</v>
      </c>
    </row>
    <row r="327" s="155" customFormat="1" ht="19.35" customHeight="1" spans="1:5">
      <c r="A327" s="164" t="s">
        <v>678</v>
      </c>
      <c r="B327" s="165" t="s">
        <v>679</v>
      </c>
      <c r="C327" s="166">
        <f>C328+C329</f>
        <v>27</v>
      </c>
      <c r="D327" s="166"/>
      <c r="E327" s="166">
        <f t="shared" si="7"/>
        <v>27</v>
      </c>
    </row>
    <row r="328" s="155" customFormat="1" ht="19.35" customHeight="1" spans="1:5">
      <c r="A328" s="167" t="s">
        <v>680</v>
      </c>
      <c r="B328" s="168" t="s">
        <v>89</v>
      </c>
      <c r="C328" s="169">
        <v>12</v>
      </c>
      <c r="D328" s="169"/>
      <c r="E328" s="169">
        <f t="shared" ref="E328:E342" si="9">C328+D328</f>
        <v>12</v>
      </c>
    </row>
    <row r="329" s="155" customFormat="1" ht="19.35" customHeight="1" spans="1:5">
      <c r="A329" s="167" t="s">
        <v>681</v>
      </c>
      <c r="B329" s="168" t="s">
        <v>682</v>
      </c>
      <c r="C329" s="169">
        <v>15</v>
      </c>
      <c r="D329" s="169"/>
      <c r="E329" s="169">
        <f t="shared" si="9"/>
        <v>15</v>
      </c>
    </row>
    <row r="330" s="155" customFormat="1" ht="19.35" customHeight="1" spans="1:5">
      <c r="A330" s="164" t="s">
        <v>683</v>
      </c>
      <c r="B330" s="165" t="s">
        <v>684</v>
      </c>
      <c r="C330" s="166">
        <f>C331</f>
        <v>20</v>
      </c>
      <c r="D330" s="166"/>
      <c r="E330" s="166">
        <f t="shared" si="9"/>
        <v>20</v>
      </c>
    </row>
    <row r="331" s="155" customFormat="1" ht="19.35" customHeight="1" spans="1:5">
      <c r="A331" s="167" t="s">
        <v>685</v>
      </c>
      <c r="B331" s="168" t="s">
        <v>686</v>
      </c>
      <c r="C331" s="169">
        <v>20</v>
      </c>
      <c r="D331" s="169"/>
      <c r="E331" s="169">
        <f t="shared" si="9"/>
        <v>20</v>
      </c>
    </row>
    <row r="332" s="155" customFormat="1" ht="19.35" customHeight="1" spans="1:5">
      <c r="A332" s="164" t="s">
        <v>687</v>
      </c>
      <c r="B332" s="165" t="s">
        <v>688</v>
      </c>
      <c r="C332" s="166">
        <v>2000</v>
      </c>
      <c r="D332" s="166"/>
      <c r="E332" s="166">
        <f t="shared" si="9"/>
        <v>2000</v>
      </c>
    </row>
    <row r="333" s="155" customFormat="1" ht="19.35" customHeight="1" spans="1:5">
      <c r="A333" s="164" t="s">
        <v>689</v>
      </c>
      <c r="B333" s="165" t="s">
        <v>690</v>
      </c>
      <c r="C333" s="166">
        <v>2000</v>
      </c>
      <c r="D333" s="166"/>
      <c r="E333" s="166">
        <f t="shared" si="9"/>
        <v>2000</v>
      </c>
    </row>
    <row r="334" s="155" customFormat="1" ht="19.35" customHeight="1" spans="1:5">
      <c r="A334" s="167" t="s">
        <v>691</v>
      </c>
      <c r="B334" s="168" t="s">
        <v>692</v>
      </c>
      <c r="C334" s="169">
        <v>2000</v>
      </c>
      <c r="D334" s="169"/>
      <c r="E334" s="169">
        <f t="shared" si="9"/>
        <v>2000</v>
      </c>
    </row>
    <row r="335" s="155" customFormat="1" ht="19.35" customHeight="1" spans="1:5">
      <c r="A335" s="164" t="s">
        <v>693</v>
      </c>
      <c r="B335" s="165" t="s">
        <v>694</v>
      </c>
      <c r="C335" s="166">
        <f>C336+C338</f>
        <v>2330</v>
      </c>
      <c r="D335" s="166"/>
      <c r="E335" s="166">
        <f t="shared" si="9"/>
        <v>2330</v>
      </c>
    </row>
    <row r="336" s="155" customFormat="1" ht="19.35" customHeight="1" spans="1:5">
      <c r="A336" s="164" t="s">
        <v>695</v>
      </c>
      <c r="B336" s="165" t="s">
        <v>696</v>
      </c>
      <c r="C336" s="166">
        <f>C337</f>
        <v>2320</v>
      </c>
      <c r="D336" s="166"/>
      <c r="E336" s="166">
        <f t="shared" si="9"/>
        <v>2320</v>
      </c>
    </row>
    <row r="337" s="155" customFormat="1" ht="19.35" customHeight="1" spans="1:5">
      <c r="A337" s="167" t="s">
        <v>697</v>
      </c>
      <c r="B337" s="168" t="s">
        <v>698</v>
      </c>
      <c r="C337" s="169">
        <v>2320</v>
      </c>
      <c r="D337" s="169"/>
      <c r="E337" s="169">
        <f t="shared" si="9"/>
        <v>2320</v>
      </c>
    </row>
    <row r="338" s="155" customFormat="1" ht="19.35" customHeight="1" spans="1:5">
      <c r="A338" s="164" t="s">
        <v>699</v>
      </c>
      <c r="B338" s="165" t="s">
        <v>700</v>
      </c>
      <c r="C338" s="166">
        <v>10</v>
      </c>
      <c r="D338" s="166"/>
      <c r="E338" s="166">
        <f t="shared" si="9"/>
        <v>10</v>
      </c>
    </row>
    <row r="339" s="155" customFormat="1" ht="19.35" customHeight="1" spans="1:5">
      <c r="A339" s="167" t="s">
        <v>701</v>
      </c>
      <c r="B339" s="168" t="s">
        <v>702</v>
      </c>
      <c r="C339" s="169">
        <v>10</v>
      </c>
      <c r="D339" s="169"/>
      <c r="E339" s="169">
        <f t="shared" si="9"/>
        <v>10</v>
      </c>
    </row>
    <row r="340" s="155" customFormat="1" ht="19.35" customHeight="1" spans="1:5">
      <c r="A340" s="164" t="s">
        <v>703</v>
      </c>
      <c r="B340" s="165" t="s">
        <v>704</v>
      </c>
      <c r="C340" s="166">
        <v>8000</v>
      </c>
      <c r="D340" s="166"/>
      <c r="E340" s="166">
        <f t="shared" si="9"/>
        <v>8000</v>
      </c>
    </row>
    <row r="341" s="155" customFormat="1" ht="19.35" customHeight="1" spans="1:5">
      <c r="A341" s="164" t="s">
        <v>705</v>
      </c>
      <c r="B341" s="165" t="s">
        <v>706</v>
      </c>
      <c r="C341" s="166">
        <v>8000</v>
      </c>
      <c r="D341" s="166"/>
      <c r="E341" s="166">
        <f t="shared" si="9"/>
        <v>8000</v>
      </c>
    </row>
    <row r="342" s="155" customFormat="1" ht="19.35" customHeight="1" spans="1:5">
      <c r="A342" s="167" t="s">
        <v>707</v>
      </c>
      <c r="B342" s="168" t="s">
        <v>708</v>
      </c>
      <c r="C342" s="169">
        <v>8000</v>
      </c>
      <c r="D342" s="169"/>
      <c r="E342" s="169">
        <f t="shared" si="9"/>
        <v>8000</v>
      </c>
    </row>
  </sheetData>
  <mergeCells count="1">
    <mergeCell ref="A2:E2"/>
  </mergeCells>
  <printOptions horizontalCentered="1"/>
  <pageMargins left="0.786805555555556" right="0.786805555555556" top="1.18055555555556" bottom="0.984027777777778" header="0.511805555555556" footer="0.511805555555556"/>
  <pageSetup paperSize="9"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342"/>
  <sheetViews>
    <sheetView showGridLines="0" workbookViewId="0">
      <selection activeCell="F5" sqref="F5"/>
    </sheetView>
  </sheetViews>
  <sheetFormatPr defaultColWidth="9" defaultRowHeight="12" outlineLevelCol="2"/>
  <cols>
    <col min="1" max="1" width="11" style="156" customWidth="1"/>
    <col min="2" max="2" width="43" style="156" customWidth="1"/>
    <col min="3" max="3" width="10.6296296296296" style="157" customWidth="1"/>
    <col min="4" max="254" width="9" style="156"/>
    <col min="255" max="255" width="16.6296296296296" style="156" customWidth="1"/>
    <col min="256" max="256" width="36.25" style="156" customWidth="1"/>
    <col min="257" max="257" width="10.6296296296296" style="156" customWidth="1"/>
    <col min="258" max="258" width="17.25" style="156" customWidth="1"/>
    <col min="259" max="259" width="9.25" style="156" customWidth="1"/>
    <col min="260" max="510" width="9" style="156"/>
    <col min="511" max="511" width="16.6296296296296" style="156" customWidth="1"/>
    <col min="512" max="512" width="36.25" style="156" customWidth="1"/>
    <col min="513" max="513" width="10.6296296296296" style="156" customWidth="1"/>
    <col min="514" max="514" width="17.25" style="156" customWidth="1"/>
    <col min="515" max="515" width="9.25" style="156" customWidth="1"/>
    <col min="516" max="766" width="9" style="156"/>
    <col min="767" max="767" width="16.6296296296296" style="156" customWidth="1"/>
    <col min="768" max="768" width="36.25" style="156" customWidth="1"/>
    <col min="769" max="769" width="10.6296296296296" style="156" customWidth="1"/>
    <col min="770" max="770" width="17.25" style="156" customWidth="1"/>
    <col min="771" max="771" width="9.25" style="156" customWidth="1"/>
    <col min="772" max="1022" width="9" style="156"/>
    <col min="1023" max="1023" width="16.6296296296296" style="156" customWidth="1"/>
    <col min="1024" max="1024" width="36.25" style="156" customWidth="1"/>
    <col min="1025" max="1025" width="10.6296296296296" style="156" customWidth="1"/>
    <col min="1026" max="1026" width="17.25" style="156" customWidth="1"/>
    <col min="1027" max="1027" width="9.25" style="156" customWidth="1"/>
    <col min="1028" max="1278" width="9" style="156"/>
    <col min="1279" max="1279" width="16.6296296296296" style="156" customWidth="1"/>
    <col min="1280" max="1280" width="36.25" style="156" customWidth="1"/>
    <col min="1281" max="1281" width="10.6296296296296" style="156" customWidth="1"/>
    <col min="1282" max="1282" width="17.25" style="156" customWidth="1"/>
    <col min="1283" max="1283" width="9.25" style="156" customWidth="1"/>
    <col min="1284" max="1534" width="9" style="156"/>
    <col min="1535" max="1535" width="16.6296296296296" style="156" customWidth="1"/>
    <col min="1536" max="1536" width="36.25" style="156" customWidth="1"/>
    <col min="1537" max="1537" width="10.6296296296296" style="156" customWidth="1"/>
    <col min="1538" max="1538" width="17.25" style="156" customWidth="1"/>
    <col min="1539" max="1539" width="9.25" style="156" customWidth="1"/>
    <col min="1540" max="1790" width="9" style="156"/>
    <col min="1791" max="1791" width="16.6296296296296" style="156" customWidth="1"/>
    <col min="1792" max="1792" width="36.25" style="156" customWidth="1"/>
    <col min="1793" max="1793" width="10.6296296296296" style="156" customWidth="1"/>
    <col min="1794" max="1794" width="17.25" style="156" customWidth="1"/>
    <col min="1795" max="1795" width="9.25" style="156" customWidth="1"/>
    <col min="1796" max="2046" width="9" style="156"/>
    <col min="2047" max="2047" width="16.6296296296296" style="156" customWidth="1"/>
    <col min="2048" max="2048" width="36.25" style="156" customWidth="1"/>
    <col min="2049" max="2049" width="10.6296296296296" style="156" customWidth="1"/>
    <col min="2050" max="2050" width="17.25" style="156" customWidth="1"/>
    <col min="2051" max="2051" width="9.25" style="156" customWidth="1"/>
    <col min="2052" max="2302" width="9" style="156"/>
    <col min="2303" max="2303" width="16.6296296296296" style="156" customWidth="1"/>
    <col min="2304" max="2304" width="36.25" style="156" customWidth="1"/>
    <col min="2305" max="2305" width="10.6296296296296" style="156" customWidth="1"/>
    <col min="2306" max="2306" width="17.25" style="156" customWidth="1"/>
    <col min="2307" max="2307" width="9.25" style="156" customWidth="1"/>
    <col min="2308" max="2558" width="9" style="156"/>
    <col min="2559" max="2559" width="16.6296296296296" style="156" customWidth="1"/>
    <col min="2560" max="2560" width="36.25" style="156" customWidth="1"/>
    <col min="2561" max="2561" width="10.6296296296296" style="156" customWidth="1"/>
    <col min="2562" max="2562" width="17.25" style="156" customWidth="1"/>
    <col min="2563" max="2563" width="9.25" style="156" customWidth="1"/>
    <col min="2564" max="2814" width="9" style="156"/>
    <col min="2815" max="2815" width="16.6296296296296" style="156" customWidth="1"/>
    <col min="2816" max="2816" width="36.25" style="156" customWidth="1"/>
    <col min="2817" max="2817" width="10.6296296296296" style="156" customWidth="1"/>
    <col min="2818" max="2818" width="17.25" style="156" customWidth="1"/>
    <col min="2819" max="2819" width="9.25" style="156" customWidth="1"/>
    <col min="2820" max="3070" width="9" style="156"/>
    <col min="3071" max="3071" width="16.6296296296296" style="156" customWidth="1"/>
    <col min="3072" max="3072" width="36.25" style="156" customWidth="1"/>
    <col min="3073" max="3073" width="10.6296296296296" style="156" customWidth="1"/>
    <col min="3074" max="3074" width="17.25" style="156" customWidth="1"/>
    <col min="3075" max="3075" width="9.25" style="156" customWidth="1"/>
    <col min="3076" max="3326" width="9" style="156"/>
    <col min="3327" max="3327" width="16.6296296296296" style="156" customWidth="1"/>
    <col min="3328" max="3328" width="36.25" style="156" customWidth="1"/>
    <col min="3329" max="3329" width="10.6296296296296" style="156" customWidth="1"/>
    <col min="3330" max="3330" width="17.25" style="156" customWidth="1"/>
    <col min="3331" max="3331" width="9.25" style="156" customWidth="1"/>
    <col min="3332" max="3582" width="9" style="156"/>
    <col min="3583" max="3583" width="16.6296296296296" style="156" customWidth="1"/>
    <col min="3584" max="3584" width="36.25" style="156" customWidth="1"/>
    <col min="3585" max="3585" width="10.6296296296296" style="156" customWidth="1"/>
    <col min="3586" max="3586" width="17.25" style="156" customWidth="1"/>
    <col min="3587" max="3587" width="9.25" style="156" customWidth="1"/>
    <col min="3588" max="3838" width="9" style="156"/>
    <col min="3839" max="3839" width="16.6296296296296" style="156" customWidth="1"/>
    <col min="3840" max="3840" width="36.25" style="156" customWidth="1"/>
    <col min="3841" max="3841" width="10.6296296296296" style="156" customWidth="1"/>
    <col min="3842" max="3842" width="17.25" style="156" customWidth="1"/>
    <col min="3843" max="3843" width="9.25" style="156" customWidth="1"/>
    <col min="3844" max="4094" width="9" style="156"/>
    <col min="4095" max="4095" width="16.6296296296296" style="156" customWidth="1"/>
    <col min="4096" max="4096" width="36.25" style="156" customWidth="1"/>
    <col min="4097" max="4097" width="10.6296296296296" style="156" customWidth="1"/>
    <col min="4098" max="4098" width="17.25" style="156" customWidth="1"/>
    <col min="4099" max="4099" width="9.25" style="156" customWidth="1"/>
    <col min="4100" max="4350" width="9" style="156"/>
    <col min="4351" max="4351" width="16.6296296296296" style="156" customWidth="1"/>
    <col min="4352" max="4352" width="36.25" style="156" customWidth="1"/>
    <col min="4353" max="4353" width="10.6296296296296" style="156" customWidth="1"/>
    <col min="4354" max="4354" width="17.25" style="156" customWidth="1"/>
    <col min="4355" max="4355" width="9.25" style="156" customWidth="1"/>
    <col min="4356" max="4606" width="9" style="156"/>
    <col min="4607" max="4607" width="16.6296296296296" style="156" customWidth="1"/>
    <col min="4608" max="4608" width="36.25" style="156" customWidth="1"/>
    <col min="4609" max="4609" width="10.6296296296296" style="156" customWidth="1"/>
    <col min="4610" max="4610" width="17.25" style="156" customWidth="1"/>
    <col min="4611" max="4611" width="9.25" style="156" customWidth="1"/>
    <col min="4612" max="4862" width="9" style="156"/>
    <col min="4863" max="4863" width="16.6296296296296" style="156" customWidth="1"/>
    <col min="4864" max="4864" width="36.25" style="156" customWidth="1"/>
    <col min="4865" max="4865" width="10.6296296296296" style="156" customWidth="1"/>
    <col min="4866" max="4866" width="17.25" style="156" customWidth="1"/>
    <col min="4867" max="4867" width="9.25" style="156" customWidth="1"/>
    <col min="4868" max="5118" width="9" style="156"/>
    <col min="5119" max="5119" width="16.6296296296296" style="156" customWidth="1"/>
    <col min="5120" max="5120" width="36.25" style="156" customWidth="1"/>
    <col min="5121" max="5121" width="10.6296296296296" style="156" customWidth="1"/>
    <col min="5122" max="5122" width="17.25" style="156" customWidth="1"/>
    <col min="5123" max="5123" width="9.25" style="156" customWidth="1"/>
    <col min="5124" max="5374" width="9" style="156"/>
    <col min="5375" max="5375" width="16.6296296296296" style="156" customWidth="1"/>
    <col min="5376" max="5376" width="36.25" style="156" customWidth="1"/>
    <col min="5377" max="5377" width="10.6296296296296" style="156" customWidth="1"/>
    <col min="5378" max="5378" width="17.25" style="156" customWidth="1"/>
    <col min="5379" max="5379" width="9.25" style="156" customWidth="1"/>
    <col min="5380" max="5630" width="9" style="156"/>
    <col min="5631" max="5631" width="16.6296296296296" style="156" customWidth="1"/>
    <col min="5632" max="5632" width="36.25" style="156" customWidth="1"/>
    <col min="5633" max="5633" width="10.6296296296296" style="156" customWidth="1"/>
    <col min="5634" max="5634" width="17.25" style="156" customWidth="1"/>
    <col min="5635" max="5635" width="9.25" style="156" customWidth="1"/>
    <col min="5636" max="5886" width="9" style="156"/>
    <col min="5887" max="5887" width="16.6296296296296" style="156" customWidth="1"/>
    <col min="5888" max="5888" width="36.25" style="156" customWidth="1"/>
    <col min="5889" max="5889" width="10.6296296296296" style="156" customWidth="1"/>
    <col min="5890" max="5890" width="17.25" style="156" customWidth="1"/>
    <col min="5891" max="5891" width="9.25" style="156" customWidth="1"/>
    <col min="5892" max="6142" width="9" style="156"/>
    <col min="6143" max="6143" width="16.6296296296296" style="156" customWidth="1"/>
    <col min="6144" max="6144" width="36.25" style="156" customWidth="1"/>
    <col min="6145" max="6145" width="10.6296296296296" style="156" customWidth="1"/>
    <col min="6146" max="6146" width="17.25" style="156" customWidth="1"/>
    <col min="6147" max="6147" width="9.25" style="156" customWidth="1"/>
    <col min="6148" max="6398" width="9" style="156"/>
    <col min="6399" max="6399" width="16.6296296296296" style="156" customWidth="1"/>
    <col min="6400" max="6400" width="36.25" style="156" customWidth="1"/>
    <col min="6401" max="6401" width="10.6296296296296" style="156" customWidth="1"/>
    <col min="6402" max="6402" width="17.25" style="156" customWidth="1"/>
    <col min="6403" max="6403" width="9.25" style="156" customWidth="1"/>
    <col min="6404" max="6654" width="9" style="156"/>
    <col min="6655" max="6655" width="16.6296296296296" style="156" customWidth="1"/>
    <col min="6656" max="6656" width="36.25" style="156" customWidth="1"/>
    <col min="6657" max="6657" width="10.6296296296296" style="156" customWidth="1"/>
    <col min="6658" max="6658" width="17.25" style="156" customWidth="1"/>
    <col min="6659" max="6659" width="9.25" style="156" customWidth="1"/>
    <col min="6660" max="6910" width="9" style="156"/>
    <col min="6911" max="6911" width="16.6296296296296" style="156" customWidth="1"/>
    <col min="6912" max="6912" width="36.25" style="156" customWidth="1"/>
    <col min="6913" max="6913" width="10.6296296296296" style="156" customWidth="1"/>
    <col min="6914" max="6914" width="17.25" style="156" customWidth="1"/>
    <col min="6915" max="6915" width="9.25" style="156" customWidth="1"/>
    <col min="6916" max="7166" width="9" style="156"/>
    <col min="7167" max="7167" width="16.6296296296296" style="156" customWidth="1"/>
    <col min="7168" max="7168" width="36.25" style="156" customWidth="1"/>
    <col min="7169" max="7169" width="10.6296296296296" style="156" customWidth="1"/>
    <col min="7170" max="7170" width="17.25" style="156" customWidth="1"/>
    <col min="7171" max="7171" width="9.25" style="156" customWidth="1"/>
    <col min="7172" max="7422" width="9" style="156"/>
    <col min="7423" max="7423" width="16.6296296296296" style="156" customWidth="1"/>
    <col min="7424" max="7424" width="36.25" style="156" customWidth="1"/>
    <col min="7425" max="7425" width="10.6296296296296" style="156" customWidth="1"/>
    <col min="7426" max="7426" width="17.25" style="156" customWidth="1"/>
    <col min="7427" max="7427" width="9.25" style="156" customWidth="1"/>
    <col min="7428" max="7678" width="9" style="156"/>
    <col min="7679" max="7679" width="16.6296296296296" style="156" customWidth="1"/>
    <col min="7680" max="7680" width="36.25" style="156" customWidth="1"/>
    <col min="7681" max="7681" width="10.6296296296296" style="156" customWidth="1"/>
    <col min="7682" max="7682" width="17.25" style="156" customWidth="1"/>
    <col min="7683" max="7683" width="9.25" style="156" customWidth="1"/>
    <col min="7684" max="7934" width="9" style="156"/>
    <col min="7935" max="7935" width="16.6296296296296" style="156" customWidth="1"/>
    <col min="7936" max="7936" width="36.25" style="156" customWidth="1"/>
    <col min="7937" max="7937" width="10.6296296296296" style="156" customWidth="1"/>
    <col min="7938" max="7938" width="17.25" style="156" customWidth="1"/>
    <col min="7939" max="7939" width="9.25" style="156" customWidth="1"/>
    <col min="7940" max="8190" width="9" style="156"/>
    <col min="8191" max="8191" width="16.6296296296296" style="156" customWidth="1"/>
    <col min="8192" max="8192" width="36.25" style="156" customWidth="1"/>
    <col min="8193" max="8193" width="10.6296296296296" style="156" customWidth="1"/>
    <col min="8194" max="8194" width="17.25" style="156" customWidth="1"/>
    <col min="8195" max="8195" width="9.25" style="156" customWidth="1"/>
    <col min="8196" max="8446" width="9" style="156"/>
    <col min="8447" max="8447" width="16.6296296296296" style="156" customWidth="1"/>
    <col min="8448" max="8448" width="36.25" style="156" customWidth="1"/>
    <col min="8449" max="8449" width="10.6296296296296" style="156" customWidth="1"/>
    <col min="8450" max="8450" width="17.25" style="156" customWidth="1"/>
    <col min="8451" max="8451" width="9.25" style="156" customWidth="1"/>
    <col min="8452" max="8702" width="9" style="156"/>
    <col min="8703" max="8703" width="16.6296296296296" style="156" customWidth="1"/>
    <col min="8704" max="8704" width="36.25" style="156" customWidth="1"/>
    <col min="8705" max="8705" width="10.6296296296296" style="156" customWidth="1"/>
    <col min="8706" max="8706" width="17.25" style="156" customWidth="1"/>
    <col min="8707" max="8707" width="9.25" style="156" customWidth="1"/>
    <col min="8708" max="8958" width="9" style="156"/>
    <col min="8959" max="8959" width="16.6296296296296" style="156" customWidth="1"/>
    <col min="8960" max="8960" width="36.25" style="156" customWidth="1"/>
    <col min="8961" max="8961" width="10.6296296296296" style="156" customWidth="1"/>
    <col min="8962" max="8962" width="17.25" style="156" customWidth="1"/>
    <col min="8963" max="8963" width="9.25" style="156" customWidth="1"/>
    <col min="8964" max="9214" width="9" style="156"/>
    <col min="9215" max="9215" width="16.6296296296296" style="156" customWidth="1"/>
    <col min="9216" max="9216" width="36.25" style="156" customWidth="1"/>
    <col min="9217" max="9217" width="10.6296296296296" style="156" customWidth="1"/>
    <col min="9218" max="9218" width="17.25" style="156" customWidth="1"/>
    <col min="9219" max="9219" width="9.25" style="156" customWidth="1"/>
    <col min="9220" max="9470" width="9" style="156"/>
    <col min="9471" max="9471" width="16.6296296296296" style="156" customWidth="1"/>
    <col min="9472" max="9472" width="36.25" style="156" customWidth="1"/>
    <col min="9473" max="9473" width="10.6296296296296" style="156" customWidth="1"/>
    <col min="9474" max="9474" width="17.25" style="156" customWidth="1"/>
    <col min="9475" max="9475" width="9.25" style="156" customWidth="1"/>
    <col min="9476" max="9726" width="9" style="156"/>
    <col min="9727" max="9727" width="16.6296296296296" style="156" customWidth="1"/>
    <col min="9728" max="9728" width="36.25" style="156" customWidth="1"/>
    <col min="9729" max="9729" width="10.6296296296296" style="156" customWidth="1"/>
    <col min="9730" max="9730" width="17.25" style="156" customWidth="1"/>
    <col min="9731" max="9731" width="9.25" style="156" customWidth="1"/>
    <col min="9732" max="9982" width="9" style="156"/>
    <col min="9983" max="9983" width="16.6296296296296" style="156" customWidth="1"/>
    <col min="9984" max="9984" width="36.25" style="156" customWidth="1"/>
    <col min="9985" max="9985" width="10.6296296296296" style="156" customWidth="1"/>
    <col min="9986" max="9986" width="17.25" style="156" customWidth="1"/>
    <col min="9987" max="9987" width="9.25" style="156" customWidth="1"/>
    <col min="9988" max="10238" width="9" style="156"/>
    <col min="10239" max="10239" width="16.6296296296296" style="156" customWidth="1"/>
    <col min="10240" max="10240" width="36.25" style="156" customWidth="1"/>
    <col min="10241" max="10241" width="10.6296296296296" style="156" customWidth="1"/>
    <col min="10242" max="10242" width="17.25" style="156" customWidth="1"/>
    <col min="10243" max="10243" width="9.25" style="156" customWidth="1"/>
    <col min="10244" max="10494" width="9" style="156"/>
    <col min="10495" max="10495" width="16.6296296296296" style="156" customWidth="1"/>
    <col min="10496" max="10496" width="36.25" style="156" customWidth="1"/>
    <col min="10497" max="10497" width="10.6296296296296" style="156" customWidth="1"/>
    <col min="10498" max="10498" width="17.25" style="156" customWidth="1"/>
    <col min="10499" max="10499" width="9.25" style="156" customWidth="1"/>
    <col min="10500" max="10750" width="9" style="156"/>
    <col min="10751" max="10751" width="16.6296296296296" style="156" customWidth="1"/>
    <col min="10752" max="10752" width="36.25" style="156" customWidth="1"/>
    <col min="10753" max="10753" width="10.6296296296296" style="156" customWidth="1"/>
    <col min="10754" max="10754" width="17.25" style="156" customWidth="1"/>
    <col min="10755" max="10755" width="9.25" style="156" customWidth="1"/>
    <col min="10756" max="11006" width="9" style="156"/>
    <col min="11007" max="11007" width="16.6296296296296" style="156" customWidth="1"/>
    <col min="11008" max="11008" width="36.25" style="156" customWidth="1"/>
    <col min="11009" max="11009" width="10.6296296296296" style="156" customWidth="1"/>
    <col min="11010" max="11010" width="17.25" style="156" customWidth="1"/>
    <col min="11011" max="11011" width="9.25" style="156" customWidth="1"/>
    <col min="11012" max="11262" width="9" style="156"/>
    <col min="11263" max="11263" width="16.6296296296296" style="156" customWidth="1"/>
    <col min="11264" max="11264" width="36.25" style="156" customWidth="1"/>
    <col min="11265" max="11265" width="10.6296296296296" style="156" customWidth="1"/>
    <col min="11266" max="11266" width="17.25" style="156" customWidth="1"/>
    <col min="11267" max="11267" width="9.25" style="156" customWidth="1"/>
    <col min="11268" max="11518" width="9" style="156"/>
    <col min="11519" max="11519" width="16.6296296296296" style="156" customWidth="1"/>
    <col min="11520" max="11520" width="36.25" style="156" customWidth="1"/>
    <col min="11521" max="11521" width="10.6296296296296" style="156" customWidth="1"/>
    <col min="11522" max="11522" width="17.25" style="156" customWidth="1"/>
    <col min="11523" max="11523" width="9.25" style="156" customWidth="1"/>
    <col min="11524" max="11774" width="9" style="156"/>
    <col min="11775" max="11775" width="16.6296296296296" style="156" customWidth="1"/>
    <col min="11776" max="11776" width="36.25" style="156" customWidth="1"/>
    <col min="11777" max="11777" width="10.6296296296296" style="156" customWidth="1"/>
    <col min="11778" max="11778" width="17.25" style="156" customWidth="1"/>
    <col min="11779" max="11779" width="9.25" style="156" customWidth="1"/>
    <col min="11780" max="12030" width="9" style="156"/>
    <col min="12031" max="12031" width="16.6296296296296" style="156" customWidth="1"/>
    <col min="12032" max="12032" width="36.25" style="156" customWidth="1"/>
    <col min="12033" max="12033" width="10.6296296296296" style="156" customWidth="1"/>
    <col min="12034" max="12034" width="17.25" style="156" customWidth="1"/>
    <col min="12035" max="12035" width="9.25" style="156" customWidth="1"/>
    <col min="12036" max="12286" width="9" style="156"/>
    <col min="12287" max="12287" width="16.6296296296296" style="156" customWidth="1"/>
    <col min="12288" max="12288" width="36.25" style="156" customWidth="1"/>
    <col min="12289" max="12289" width="10.6296296296296" style="156" customWidth="1"/>
    <col min="12290" max="12290" width="17.25" style="156" customWidth="1"/>
    <col min="12291" max="12291" width="9.25" style="156" customWidth="1"/>
    <col min="12292" max="12542" width="9" style="156"/>
    <col min="12543" max="12543" width="16.6296296296296" style="156" customWidth="1"/>
    <col min="12544" max="12544" width="36.25" style="156" customWidth="1"/>
    <col min="12545" max="12545" width="10.6296296296296" style="156" customWidth="1"/>
    <col min="12546" max="12546" width="17.25" style="156" customWidth="1"/>
    <col min="12547" max="12547" width="9.25" style="156" customWidth="1"/>
    <col min="12548" max="12798" width="9" style="156"/>
    <col min="12799" max="12799" width="16.6296296296296" style="156" customWidth="1"/>
    <col min="12800" max="12800" width="36.25" style="156" customWidth="1"/>
    <col min="12801" max="12801" width="10.6296296296296" style="156" customWidth="1"/>
    <col min="12802" max="12802" width="17.25" style="156" customWidth="1"/>
    <col min="12803" max="12803" width="9.25" style="156" customWidth="1"/>
    <col min="12804" max="13054" width="9" style="156"/>
    <col min="13055" max="13055" width="16.6296296296296" style="156" customWidth="1"/>
    <col min="13056" max="13056" width="36.25" style="156" customWidth="1"/>
    <col min="13057" max="13057" width="10.6296296296296" style="156" customWidth="1"/>
    <col min="13058" max="13058" width="17.25" style="156" customWidth="1"/>
    <col min="13059" max="13059" width="9.25" style="156" customWidth="1"/>
    <col min="13060" max="13310" width="9" style="156"/>
    <col min="13311" max="13311" width="16.6296296296296" style="156" customWidth="1"/>
    <col min="13312" max="13312" width="36.25" style="156" customWidth="1"/>
    <col min="13313" max="13313" width="10.6296296296296" style="156" customWidth="1"/>
    <col min="13314" max="13314" width="17.25" style="156" customWidth="1"/>
    <col min="13315" max="13315" width="9.25" style="156" customWidth="1"/>
    <col min="13316" max="13566" width="9" style="156"/>
    <col min="13567" max="13567" width="16.6296296296296" style="156" customWidth="1"/>
    <col min="13568" max="13568" width="36.25" style="156" customWidth="1"/>
    <col min="13569" max="13569" width="10.6296296296296" style="156" customWidth="1"/>
    <col min="13570" max="13570" width="17.25" style="156" customWidth="1"/>
    <col min="13571" max="13571" width="9.25" style="156" customWidth="1"/>
    <col min="13572" max="13822" width="9" style="156"/>
    <col min="13823" max="13823" width="16.6296296296296" style="156" customWidth="1"/>
    <col min="13824" max="13824" width="36.25" style="156" customWidth="1"/>
    <col min="13825" max="13825" width="10.6296296296296" style="156" customWidth="1"/>
    <col min="13826" max="13826" width="17.25" style="156" customWidth="1"/>
    <col min="13827" max="13827" width="9.25" style="156" customWidth="1"/>
    <col min="13828" max="14078" width="9" style="156"/>
    <col min="14079" max="14079" width="16.6296296296296" style="156" customWidth="1"/>
    <col min="14080" max="14080" width="36.25" style="156" customWidth="1"/>
    <col min="14081" max="14081" width="10.6296296296296" style="156" customWidth="1"/>
    <col min="14082" max="14082" width="17.25" style="156" customWidth="1"/>
    <col min="14083" max="14083" width="9.25" style="156" customWidth="1"/>
    <col min="14084" max="14334" width="9" style="156"/>
    <col min="14335" max="14335" width="16.6296296296296" style="156" customWidth="1"/>
    <col min="14336" max="14336" width="36.25" style="156" customWidth="1"/>
    <col min="14337" max="14337" width="10.6296296296296" style="156" customWidth="1"/>
    <col min="14338" max="14338" width="17.25" style="156" customWidth="1"/>
    <col min="14339" max="14339" width="9.25" style="156" customWidth="1"/>
    <col min="14340" max="14590" width="9" style="156"/>
    <col min="14591" max="14591" width="16.6296296296296" style="156" customWidth="1"/>
    <col min="14592" max="14592" width="36.25" style="156" customWidth="1"/>
    <col min="14593" max="14593" width="10.6296296296296" style="156" customWidth="1"/>
    <col min="14594" max="14594" width="17.25" style="156" customWidth="1"/>
    <col min="14595" max="14595" width="9.25" style="156" customWidth="1"/>
    <col min="14596" max="14846" width="9" style="156"/>
    <col min="14847" max="14847" width="16.6296296296296" style="156" customWidth="1"/>
    <col min="14848" max="14848" width="36.25" style="156" customWidth="1"/>
    <col min="14849" max="14849" width="10.6296296296296" style="156" customWidth="1"/>
    <col min="14850" max="14850" width="17.25" style="156" customWidth="1"/>
    <col min="14851" max="14851" width="9.25" style="156" customWidth="1"/>
    <col min="14852" max="15102" width="9" style="156"/>
    <col min="15103" max="15103" width="16.6296296296296" style="156" customWidth="1"/>
    <col min="15104" max="15104" width="36.25" style="156" customWidth="1"/>
    <col min="15105" max="15105" width="10.6296296296296" style="156" customWidth="1"/>
    <col min="15106" max="15106" width="17.25" style="156" customWidth="1"/>
    <col min="15107" max="15107" width="9.25" style="156" customWidth="1"/>
    <col min="15108" max="15358" width="9" style="156"/>
    <col min="15359" max="15359" width="16.6296296296296" style="156" customWidth="1"/>
    <col min="15360" max="15360" width="36.25" style="156" customWidth="1"/>
    <col min="15361" max="15361" width="10.6296296296296" style="156" customWidth="1"/>
    <col min="15362" max="15362" width="17.25" style="156" customWidth="1"/>
    <col min="15363" max="15363" width="9.25" style="156" customWidth="1"/>
    <col min="15364" max="15614" width="9" style="156"/>
    <col min="15615" max="15615" width="16.6296296296296" style="156" customWidth="1"/>
    <col min="15616" max="15616" width="36.25" style="156" customWidth="1"/>
    <col min="15617" max="15617" width="10.6296296296296" style="156" customWidth="1"/>
    <col min="15618" max="15618" width="17.25" style="156" customWidth="1"/>
    <col min="15619" max="15619" width="9.25" style="156" customWidth="1"/>
    <col min="15620" max="15870" width="9" style="156"/>
    <col min="15871" max="15871" width="16.6296296296296" style="156" customWidth="1"/>
    <col min="15872" max="15872" width="36.25" style="156" customWidth="1"/>
    <col min="15873" max="15873" width="10.6296296296296" style="156" customWidth="1"/>
    <col min="15874" max="15874" width="17.25" style="156" customWidth="1"/>
    <col min="15875" max="15875" width="9.25" style="156" customWidth="1"/>
    <col min="15876" max="16126" width="9" style="156"/>
    <col min="16127" max="16127" width="16.6296296296296" style="156" customWidth="1"/>
    <col min="16128" max="16128" width="36.25" style="156" customWidth="1"/>
    <col min="16129" max="16129" width="10.6296296296296" style="156" customWidth="1"/>
    <col min="16130" max="16130" width="17.25" style="156" customWidth="1"/>
    <col min="16131" max="16131" width="9.25" style="156" customWidth="1"/>
    <col min="16132" max="16384" width="9" style="156"/>
  </cols>
  <sheetData>
    <row r="1" ht="19.5" customHeight="1" spans="1:1">
      <c r="A1" s="158" t="s">
        <v>76</v>
      </c>
    </row>
    <row r="2" ht="21.75" customHeight="1" spans="1:3">
      <c r="A2" s="159" t="s">
        <v>709</v>
      </c>
      <c r="B2" s="159"/>
      <c r="C2" s="159"/>
    </row>
    <row r="3" s="155" customFormat="1" ht="17.25" customHeight="1" spans="3:3">
      <c r="C3" s="160"/>
    </row>
    <row r="4" s="155" customFormat="1" ht="27.75" customHeight="1" spans="1:3">
      <c r="A4" s="161" t="s">
        <v>78</v>
      </c>
      <c r="B4" s="162" t="s">
        <v>79</v>
      </c>
      <c r="C4" s="163" t="s">
        <v>80</v>
      </c>
    </row>
    <row r="5" s="155" customFormat="1" ht="19.35" customHeight="1" spans="1:3">
      <c r="A5" s="164" t="s">
        <v>82</v>
      </c>
      <c r="B5" s="165" t="s">
        <v>83</v>
      </c>
      <c r="C5" s="166">
        <f>C6+C80+C98+C114+C121+C139+C185+C219+C234+C246+C285+C293+C301+C307+C319+C326+C332+C335+C340</f>
        <v>144223</v>
      </c>
    </row>
    <row r="6" s="155" customFormat="1" ht="19.35" customHeight="1" spans="1:3">
      <c r="A6" s="164" t="s">
        <v>84</v>
      </c>
      <c r="B6" s="165" t="s">
        <v>85</v>
      </c>
      <c r="C6" s="166">
        <f>C7+C12+C10+C19+C22+C27+C29+C32+C36+C39+C42+C47+C51+C53+C56+C59+C61+C65+C69+C71+C75+C77</f>
        <v>19749</v>
      </c>
    </row>
    <row r="7" s="155" customFormat="1" ht="19.35" customHeight="1" spans="1:3">
      <c r="A7" s="164" t="s">
        <v>86</v>
      </c>
      <c r="B7" s="165" t="s">
        <v>87</v>
      </c>
      <c r="C7" s="166">
        <f>C8+C9</f>
        <v>1090</v>
      </c>
    </row>
    <row r="8" s="155" customFormat="1" ht="19.35" customHeight="1" spans="1:3">
      <c r="A8" s="167" t="s">
        <v>88</v>
      </c>
      <c r="B8" s="168" t="s">
        <v>89</v>
      </c>
      <c r="C8" s="169">
        <v>1035</v>
      </c>
    </row>
    <row r="9" s="155" customFormat="1" ht="19.35" customHeight="1" spans="1:3">
      <c r="A9" s="167" t="s">
        <v>90</v>
      </c>
      <c r="B9" s="168" t="s">
        <v>91</v>
      </c>
      <c r="C9" s="169">
        <v>55</v>
      </c>
    </row>
    <row r="10" s="155" customFormat="1" ht="19.35" customHeight="1" spans="1:3">
      <c r="A10" s="164" t="s">
        <v>92</v>
      </c>
      <c r="B10" s="165" t="s">
        <v>93</v>
      </c>
      <c r="C10" s="166">
        <f>C11</f>
        <v>455</v>
      </c>
    </row>
    <row r="11" s="155" customFormat="1" ht="19.35" customHeight="1" spans="1:3">
      <c r="A11" s="167" t="s">
        <v>94</v>
      </c>
      <c r="B11" s="168" t="s">
        <v>89</v>
      </c>
      <c r="C11" s="169">
        <v>455</v>
      </c>
    </row>
    <row r="12" s="155" customFormat="1" ht="19.35" customHeight="1" spans="1:3">
      <c r="A12" s="164" t="s">
        <v>95</v>
      </c>
      <c r="B12" s="165" t="s">
        <v>96</v>
      </c>
      <c r="C12" s="166">
        <f>SUM(C13:C18)</f>
        <v>9947</v>
      </c>
    </row>
    <row r="13" s="155" customFormat="1" ht="19.35" customHeight="1" spans="1:3">
      <c r="A13" s="167" t="s">
        <v>97</v>
      </c>
      <c r="B13" s="168" t="s">
        <v>89</v>
      </c>
      <c r="C13" s="169">
        <v>7309</v>
      </c>
    </row>
    <row r="14" s="155" customFormat="1" ht="19.35" customHeight="1" spans="1:3">
      <c r="A14" s="167" t="s">
        <v>98</v>
      </c>
      <c r="B14" s="168" t="s">
        <v>99</v>
      </c>
      <c r="C14" s="169">
        <v>108</v>
      </c>
    </row>
    <row r="15" s="155" customFormat="1" ht="19.35" customHeight="1" spans="1:3">
      <c r="A15" s="167" t="s">
        <v>101</v>
      </c>
      <c r="B15" s="168" t="s">
        <v>102</v>
      </c>
      <c r="C15" s="169">
        <v>20</v>
      </c>
    </row>
    <row r="16" s="155" customFormat="1" ht="19.35" customHeight="1" spans="1:3">
      <c r="A16" s="167" t="s">
        <v>103</v>
      </c>
      <c r="B16" s="168" t="s">
        <v>104</v>
      </c>
      <c r="C16" s="169">
        <v>80</v>
      </c>
    </row>
    <row r="17" s="155" customFormat="1" ht="19.35" customHeight="1" spans="1:3">
      <c r="A17" s="167" t="s">
        <v>105</v>
      </c>
      <c r="B17" s="168" t="s">
        <v>106</v>
      </c>
      <c r="C17" s="169">
        <v>213</v>
      </c>
    </row>
    <row r="18" s="155" customFormat="1" ht="19.35" customHeight="1" spans="1:3">
      <c r="A18" s="167" t="s">
        <v>107</v>
      </c>
      <c r="B18" s="168" t="s">
        <v>108</v>
      </c>
      <c r="C18" s="169">
        <v>2217</v>
      </c>
    </row>
    <row r="19" s="155" customFormat="1" ht="19.35" customHeight="1" spans="1:3">
      <c r="A19" s="164" t="s">
        <v>109</v>
      </c>
      <c r="B19" s="165" t="s">
        <v>110</v>
      </c>
      <c r="C19" s="166">
        <f>C20+C21</f>
        <v>507</v>
      </c>
    </row>
    <row r="20" s="155" customFormat="1" ht="19.35" customHeight="1" spans="1:3">
      <c r="A20" s="167" t="s">
        <v>111</v>
      </c>
      <c r="B20" s="168" t="s">
        <v>89</v>
      </c>
      <c r="C20" s="169">
        <v>407</v>
      </c>
    </row>
    <row r="21" s="155" customFormat="1" ht="19.35" customHeight="1" spans="1:3">
      <c r="A21" s="167" t="s">
        <v>112</v>
      </c>
      <c r="B21" s="168" t="s">
        <v>113</v>
      </c>
      <c r="C21" s="169">
        <v>100</v>
      </c>
    </row>
    <row r="22" s="155" customFormat="1" ht="19.35" customHeight="1" spans="1:3">
      <c r="A22" s="164" t="s">
        <v>114</v>
      </c>
      <c r="B22" s="165" t="s">
        <v>115</v>
      </c>
      <c r="C22" s="166">
        <f>C23+C24+C25+C26</f>
        <v>217</v>
      </c>
    </row>
    <row r="23" s="155" customFormat="1" ht="19.35" customHeight="1" spans="1:3">
      <c r="A23" s="167" t="s">
        <v>116</v>
      </c>
      <c r="B23" s="168" t="s">
        <v>89</v>
      </c>
      <c r="C23" s="169">
        <v>187</v>
      </c>
    </row>
    <row r="24" s="155" customFormat="1" ht="19.35" customHeight="1" spans="1:3">
      <c r="A24" s="167" t="s">
        <v>117</v>
      </c>
      <c r="B24" s="168" t="s">
        <v>118</v>
      </c>
      <c r="C24" s="169">
        <v>6</v>
      </c>
    </row>
    <row r="25" s="155" customFormat="1" ht="19.35" customHeight="1" spans="1:3">
      <c r="A25" s="167" t="s">
        <v>119</v>
      </c>
      <c r="B25" s="168" t="s">
        <v>120</v>
      </c>
      <c r="C25" s="169">
        <v>20</v>
      </c>
    </row>
    <row r="26" s="155" customFormat="1" ht="19.35" customHeight="1" spans="1:3">
      <c r="A26" s="167" t="s">
        <v>121</v>
      </c>
      <c r="B26" s="168" t="s">
        <v>122</v>
      </c>
      <c r="C26" s="169">
        <v>4</v>
      </c>
    </row>
    <row r="27" s="155" customFormat="1" ht="19.35" customHeight="1" spans="1:3">
      <c r="A27" s="164" t="s">
        <v>123</v>
      </c>
      <c r="B27" s="165" t="s">
        <v>124</v>
      </c>
      <c r="C27" s="166">
        <f>C28</f>
        <v>456</v>
      </c>
    </row>
    <row r="28" s="155" customFormat="1" ht="19.35" customHeight="1" spans="1:3">
      <c r="A28" s="167" t="s">
        <v>125</v>
      </c>
      <c r="B28" s="168" t="s">
        <v>89</v>
      </c>
      <c r="C28" s="169">
        <v>456</v>
      </c>
    </row>
    <row r="29" s="155" customFormat="1" ht="19.35" customHeight="1" spans="1:3">
      <c r="A29" s="164" t="s">
        <v>126</v>
      </c>
      <c r="B29" s="165" t="s">
        <v>127</v>
      </c>
      <c r="C29" s="166">
        <f>C30+C31</f>
        <v>900</v>
      </c>
    </row>
    <row r="30" s="155" customFormat="1" ht="19.35" customHeight="1" spans="1:3">
      <c r="A30" s="167" t="s">
        <v>128</v>
      </c>
      <c r="B30" s="168" t="s">
        <v>89</v>
      </c>
      <c r="C30" s="169">
        <v>800</v>
      </c>
    </row>
    <row r="31" s="155" customFormat="1" ht="19.35" customHeight="1" spans="1:3">
      <c r="A31" s="167" t="s">
        <v>129</v>
      </c>
      <c r="B31" s="168" t="s">
        <v>130</v>
      </c>
      <c r="C31" s="169">
        <v>100</v>
      </c>
    </row>
    <row r="32" s="155" customFormat="1" ht="19.35" customHeight="1" spans="1:3">
      <c r="A32" s="164" t="s">
        <v>131</v>
      </c>
      <c r="B32" s="165" t="s">
        <v>132</v>
      </c>
      <c r="C32" s="166">
        <f>C33+C34+C35</f>
        <v>343</v>
      </c>
    </row>
    <row r="33" s="155" customFormat="1" ht="19.35" customHeight="1" spans="1:3">
      <c r="A33" s="167" t="s">
        <v>133</v>
      </c>
      <c r="B33" s="168" t="s">
        <v>89</v>
      </c>
      <c r="C33" s="169">
        <v>293</v>
      </c>
    </row>
    <row r="34" s="155" customFormat="1" ht="19.35" customHeight="1" spans="1:3">
      <c r="A34" s="167" t="s">
        <v>134</v>
      </c>
      <c r="B34" s="168" t="s">
        <v>99</v>
      </c>
      <c r="C34" s="169">
        <v>22</v>
      </c>
    </row>
    <row r="35" s="155" customFormat="1" ht="19.35" customHeight="1" spans="1:3">
      <c r="A35" s="167" t="s">
        <v>135</v>
      </c>
      <c r="B35" s="168" t="s">
        <v>136</v>
      </c>
      <c r="C35" s="169">
        <v>28</v>
      </c>
    </row>
    <row r="36" s="155" customFormat="1" ht="19.35" customHeight="1" spans="1:3">
      <c r="A36" s="164" t="s">
        <v>137</v>
      </c>
      <c r="B36" s="165" t="s">
        <v>138</v>
      </c>
      <c r="C36" s="166">
        <f>C37+C38</f>
        <v>278</v>
      </c>
    </row>
    <row r="37" s="155" customFormat="1" ht="19.35" customHeight="1" spans="1:3">
      <c r="A37" s="167" t="s">
        <v>139</v>
      </c>
      <c r="B37" s="168" t="s">
        <v>89</v>
      </c>
      <c r="C37" s="169">
        <v>278</v>
      </c>
    </row>
    <row r="38" s="155" customFormat="1" ht="19.35" customHeight="1" spans="1:3">
      <c r="A38" s="170" t="s">
        <v>140</v>
      </c>
      <c r="B38" s="168" t="s">
        <v>141</v>
      </c>
      <c r="C38" s="169"/>
    </row>
    <row r="39" s="155" customFormat="1" ht="19.35" customHeight="1" spans="1:3">
      <c r="A39" s="164" t="s">
        <v>142</v>
      </c>
      <c r="B39" s="165" t="s">
        <v>143</v>
      </c>
      <c r="C39" s="166">
        <f>C40+C41</f>
        <v>408</v>
      </c>
    </row>
    <row r="40" s="155" customFormat="1" ht="19.35" customHeight="1" spans="1:3">
      <c r="A40" s="167" t="s">
        <v>144</v>
      </c>
      <c r="B40" s="168" t="s">
        <v>89</v>
      </c>
      <c r="C40" s="169">
        <v>403</v>
      </c>
    </row>
    <row r="41" s="155" customFormat="1" ht="19.35" customHeight="1" spans="1:3">
      <c r="A41" s="167" t="s">
        <v>145</v>
      </c>
      <c r="B41" s="168" t="s">
        <v>146</v>
      </c>
      <c r="C41" s="169">
        <v>5</v>
      </c>
    </row>
    <row r="42" s="155" customFormat="1" ht="19.35" customHeight="1" spans="1:3">
      <c r="A42" s="164" t="s">
        <v>147</v>
      </c>
      <c r="B42" s="165" t="s">
        <v>148</v>
      </c>
      <c r="C42" s="166">
        <f>C43+C44+C45+C46</f>
        <v>803</v>
      </c>
    </row>
    <row r="43" s="155" customFormat="1" ht="19.35" customHeight="1" spans="1:3">
      <c r="A43" s="167" t="s">
        <v>149</v>
      </c>
      <c r="B43" s="168" t="s">
        <v>89</v>
      </c>
      <c r="C43" s="169">
        <v>229</v>
      </c>
    </row>
    <row r="44" s="155" customFormat="1" ht="19.35" customHeight="1" spans="1:3">
      <c r="A44" s="167" t="s">
        <v>150</v>
      </c>
      <c r="B44" s="168" t="s">
        <v>99</v>
      </c>
      <c r="C44" s="169">
        <v>300</v>
      </c>
    </row>
    <row r="45" s="155" customFormat="1" ht="19.35" customHeight="1" spans="1:3">
      <c r="A45" s="167" t="s">
        <v>151</v>
      </c>
      <c r="B45" s="168" t="s">
        <v>152</v>
      </c>
      <c r="C45" s="169">
        <v>262</v>
      </c>
    </row>
    <row r="46" s="155" customFormat="1" ht="19.35" customHeight="1" spans="1:3">
      <c r="A46" s="167" t="s">
        <v>153</v>
      </c>
      <c r="B46" s="168" t="s">
        <v>154</v>
      </c>
      <c r="C46" s="169">
        <v>12</v>
      </c>
    </row>
    <row r="47" s="155" customFormat="1" ht="19.35" customHeight="1" spans="1:3">
      <c r="A47" s="164" t="s">
        <v>155</v>
      </c>
      <c r="B47" s="165" t="s">
        <v>156</v>
      </c>
      <c r="C47" s="166">
        <f>C48+C49+C50</f>
        <v>1429</v>
      </c>
    </row>
    <row r="48" s="155" customFormat="1" ht="19.35" customHeight="1" spans="1:3">
      <c r="A48" s="167" t="s">
        <v>157</v>
      </c>
      <c r="B48" s="168" t="s">
        <v>89</v>
      </c>
      <c r="C48" s="169">
        <v>1369</v>
      </c>
    </row>
    <row r="49" s="155" customFormat="1" ht="19.35" customHeight="1" spans="1:3">
      <c r="A49" s="167" t="s">
        <v>158</v>
      </c>
      <c r="B49" s="168" t="s">
        <v>159</v>
      </c>
      <c r="C49" s="169">
        <v>10</v>
      </c>
    </row>
    <row r="50" s="155" customFormat="1" ht="19.35" customHeight="1" spans="1:3">
      <c r="A50" s="167" t="s">
        <v>160</v>
      </c>
      <c r="B50" s="168" t="s">
        <v>161</v>
      </c>
      <c r="C50" s="169">
        <v>50</v>
      </c>
    </row>
    <row r="51" s="155" customFormat="1" ht="19.35" customHeight="1" spans="1:3">
      <c r="A51" s="164" t="s">
        <v>162</v>
      </c>
      <c r="B51" s="165" t="s">
        <v>163</v>
      </c>
      <c r="C51" s="166">
        <f>C52</f>
        <v>70</v>
      </c>
    </row>
    <row r="52" s="155" customFormat="1" ht="19.35" customHeight="1" spans="1:3">
      <c r="A52" s="167" t="s">
        <v>164</v>
      </c>
      <c r="B52" s="168" t="s">
        <v>165</v>
      </c>
      <c r="C52" s="169">
        <v>70</v>
      </c>
    </row>
    <row r="53" s="155" customFormat="1" ht="19.35" customHeight="1" spans="1:3">
      <c r="A53" s="164" t="s">
        <v>166</v>
      </c>
      <c r="B53" s="165" t="s">
        <v>167</v>
      </c>
      <c r="C53" s="166">
        <f>C54+C55</f>
        <v>187</v>
      </c>
    </row>
    <row r="54" s="155" customFormat="1" ht="19.35" customHeight="1" spans="1:3">
      <c r="A54" s="167" t="s">
        <v>168</v>
      </c>
      <c r="B54" s="168" t="s">
        <v>89</v>
      </c>
      <c r="C54" s="169">
        <v>136</v>
      </c>
    </row>
    <row r="55" s="155" customFormat="1" ht="19.35" customHeight="1" spans="1:3">
      <c r="A55" s="167" t="s">
        <v>169</v>
      </c>
      <c r="B55" s="168" t="s">
        <v>170</v>
      </c>
      <c r="C55" s="169">
        <v>51</v>
      </c>
    </row>
    <row r="56" s="155" customFormat="1" ht="19.35" customHeight="1" spans="1:3">
      <c r="A56" s="164" t="s">
        <v>171</v>
      </c>
      <c r="B56" s="165" t="s">
        <v>172</v>
      </c>
      <c r="C56" s="166">
        <f>C57+C58</f>
        <v>201</v>
      </c>
    </row>
    <row r="57" s="155" customFormat="1" ht="19.35" customHeight="1" spans="1:3">
      <c r="A57" s="167" t="s">
        <v>173</v>
      </c>
      <c r="B57" s="168" t="s">
        <v>89</v>
      </c>
      <c r="C57" s="169">
        <v>196</v>
      </c>
    </row>
    <row r="58" s="155" customFormat="1" ht="19.35" customHeight="1" spans="1:3">
      <c r="A58" s="167" t="s">
        <v>174</v>
      </c>
      <c r="B58" s="168" t="s">
        <v>175</v>
      </c>
      <c r="C58" s="169">
        <v>5</v>
      </c>
    </row>
    <row r="59" s="155" customFormat="1" ht="19.35" customHeight="1" spans="1:3">
      <c r="A59" s="164" t="s">
        <v>176</v>
      </c>
      <c r="B59" s="165" t="s">
        <v>177</v>
      </c>
      <c r="C59" s="166">
        <f>C60</f>
        <v>102</v>
      </c>
    </row>
    <row r="60" s="155" customFormat="1" ht="19.35" customHeight="1" spans="1:3">
      <c r="A60" s="167" t="s">
        <v>178</v>
      </c>
      <c r="B60" s="168" t="s">
        <v>89</v>
      </c>
      <c r="C60" s="169">
        <v>102</v>
      </c>
    </row>
    <row r="61" s="155" customFormat="1" ht="19.35" customHeight="1" spans="1:3">
      <c r="A61" s="164" t="s">
        <v>179</v>
      </c>
      <c r="B61" s="165" t="s">
        <v>180</v>
      </c>
      <c r="C61" s="166">
        <f>C62+C63+C64</f>
        <v>517</v>
      </c>
    </row>
    <row r="62" s="155" customFormat="1" ht="19.35" customHeight="1" spans="1:3">
      <c r="A62" s="167" t="s">
        <v>181</v>
      </c>
      <c r="B62" s="168" t="s">
        <v>89</v>
      </c>
      <c r="C62" s="169">
        <v>490</v>
      </c>
    </row>
    <row r="63" s="155" customFormat="1" ht="19.35" customHeight="1" spans="1:3">
      <c r="A63" s="170" t="s">
        <v>182</v>
      </c>
      <c r="B63" s="168" t="s">
        <v>99</v>
      </c>
      <c r="C63" s="169">
        <v>2</v>
      </c>
    </row>
    <row r="64" s="155" customFormat="1" ht="19.35" customHeight="1" spans="1:3">
      <c r="A64" s="167" t="s">
        <v>183</v>
      </c>
      <c r="B64" s="168" t="s">
        <v>184</v>
      </c>
      <c r="C64" s="169">
        <v>25</v>
      </c>
    </row>
    <row r="65" s="155" customFormat="1" ht="19.35" customHeight="1" spans="1:3">
      <c r="A65" s="164" t="s">
        <v>185</v>
      </c>
      <c r="B65" s="165" t="s">
        <v>186</v>
      </c>
      <c r="C65" s="166">
        <f>C66+C67+C68</f>
        <v>631</v>
      </c>
    </row>
    <row r="66" s="155" customFormat="1" ht="19.35" customHeight="1" spans="1:3">
      <c r="A66" s="167" t="s">
        <v>187</v>
      </c>
      <c r="B66" s="168" t="s">
        <v>89</v>
      </c>
      <c r="C66" s="169">
        <v>505</v>
      </c>
    </row>
    <row r="67" s="155" customFormat="1" ht="19.35" customHeight="1" spans="1:3">
      <c r="A67" s="167" t="s">
        <v>188</v>
      </c>
      <c r="B67" s="168" t="s">
        <v>99</v>
      </c>
      <c r="C67" s="169">
        <v>16</v>
      </c>
    </row>
    <row r="68" s="155" customFormat="1" ht="19.35" customHeight="1" spans="1:3">
      <c r="A68" s="167" t="s">
        <v>189</v>
      </c>
      <c r="B68" s="168" t="s">
        <v>190</v>
      </c>
      <c r="C68" s="169">
        <v>110</v>
      </c>
    </row>
    <row r="69" s="155" customFormat="1" ht="19.35" customHeight="1" spans="1:3">
      <c r="A69" s="164" t="s">
        <v>191</v>
      </c>
      <c r="B69" s="165" t="s">
        <v>192</v>
      </c>
      <c r="C69" s="166">
        <f>C70</f>
        <v>578</v>
      </c>
    </row>
    <row r="70" s="155" customFormat="1" ht="19.35" customHeight="1" spans="1:3">
      <c r="A70" s="167" t="s">
        <v>193</v>
      </c>
      <c r="B70" s="168" t="s">
        <v>89</v>
      </c>
      <c r="C70" s="169">
        <v>578</v>
      </c>
    </row>
    <row r="71" s="155" customFormat="1" ht="19.35" customHeight="1" spans="1:3">
      <c r="A71" s="164" t="s">
        <v>194</v>
      </c>
      <c r="B71" s="165" t="s">
        <v>195</v>
      </c>
      <c r="C71" s="166">
        <f>C72+C73+C74</f>
        <v>403</v>
      </c>
    </row>
    <row r="72" s="155" customFormat="1" ht="19.35" customHeight="1" spans="1:3">
      <c r="A72" s="167" t="s">
        <v>196</v>
      </c>
      <c r="B72" s="168" t="s">
        <v>89</v>
      </c>
      <c r="C72" s="169">
        <v>178</v>
      </c>
    </row>
    <row r="73" s="155" customFormat="1" ht="19.35" customHeight="1" spans="1:3">
      <c r="A73" s="167" t="s">
        <v>197</v>
      </c>
      <c r="B73" s="168" t="s">
        <v>99</v>
      </c>
      <c r="C73" s="169">
        <v>5</v>
      </c>
    </row>
    <row r="74" s="155" customFormat="1" ht="19.35" customHeight="1" spans="1:3">
      <c r="A74" s="167" t="s">
        <v>198</v>
      </c>
      <c r="B74" s="168" t="s">
        <v>199</v>
      </c>
      <c r="C74" s="169">
        <v>220</v>
      </c>
    </row>
    <row r="75" s="155" customFormat="1" ht="19.35" customHeight="1" spans="1:3">
      <c r="A75" s="164" t="s">
        <v>200</v>
      </c>
      <c r="B75" s="165" t="s">
        <v>201</v>
      </c>
      <c r="C75" s="166">
        <f>C76</f>
        <v>150</v>
      </c>
    </row>
    <row r="76" s="155" customFormat="1" ht="19.35" customHeight="1" spans="1:3">
      <c r="A76" s="167" t="s">
        <v>202</v>
      </c>
      <c r="B76" s="168" t="s">
        <v>89</v>
      </c>
      <c r="C76" s="169">
        <v>150</v>
      </c>
    </row>
    <row r="77" s="155" customFormat="1" ht="19.35" customHeight="1" spans="1:3">
      <c r="A77" s="164" t="s">
        <v>203</v>
      </c>
      <c r="B77" s="165" t="s">
        <v>204</v>
      </c>
      <c r="C77" s="166">
        <f>C78+C79</f>
        <v>77</v>
      </c>
    </row>
    <row r="78" s="155" customFormat="1" ht="19.35" customHeight="1" spans="1:3">
      <c r="A78" s="170" t="s">
        <v>205</v>
      </c>
      <c r="B78" s="168" t="s">
        <v>99</v>
      </c>
      <c r="C78" s="169"/>
    </row>
    <row r="79" s="155" customFormat="1" ht="19.35" customHeight="1" spans="1:3">
      <c r="A79" s="167" t="s">
        <v>206</v>
      </c>
      <c r="B79" s="168" t="s">
        <v>207</v>
      </c>
      <c r="C79" s="169">
        <v>77</v>
      </c>
    </row>
    <row r="80" s="155" customFormat="1" ht="19.35" customHeight="1" spans="1:3">
      <c r="A80" s="164" t="s">
        <v>208</v>
      </c>
      <c r="B80" s="165" t="s">
        <v>209</v>
      </c>
      <c r="C80" s="166">
        <f>C81+C83+C88+C90+C96</f>
        <v>7464</v>
      </c>
    </row>
    <row r="81" s="155" customFormat="1" ht="19.35" customHeight="1" spans="1:3">
      <c r="A81" s="164" t="s">
        <v>210</v>
      </c>
      <c r="B81" s="165" t="s">
        <v>211</v>
      </c>
      <c r="C81" s="166">
        <f>C82</f>
        <v>30</v>
      </c>
    </row>
    <row r="82" s="155" customFormat="1" ht="19.35" customHeight="1" spans="1:3">
      <c r="A82" s="167" t="s">
        <v>212</v>
      </c>
      <c r="B82" s="168" t="s">
        <v>213</v>
      </c>
      <c r="C82" s="169">
        <v>30</v>
      </c>
    </row>
    <row r="83" s="155" customFormat="1" ht="19.35" customHeight="1" spans="1:3">
      <c r="A83" s="164" t="s">
        <v>214</v>
      </c>
      <c r="B83" s="165" t="s">
        <v>215</v>
      </c>
      <c r="C83" s="166">
        <f>C84+C85+C86+C87</f>
        <v>6076</v>
      </c>
    </row>
    <row r="84" s="155" customFormat="1" ht="19.35" customHeight="1" spans="1:3">
      <c r="A84" s="167" t="s">
        <v>216</v>
      </c>
      <c r="B84" s="168" t="s">
        <v>89</v>
      </c>
      <c r="C84" s="169">
        <v>4909</v>
      </c>
    </row>
    <row r="85" s="155" customFormat="1" ht="19.35" customHeight="1" spans="1:3">
      <c r="A85" s="167" t="s">
        <v>217</v>
      </c>
      <c r="B85" s="168" t="s">
        <v>99</v>
      </c>
      <c r="C85" s="169">
        <v>591</v>
      </c>
    </row>
    <row r="86" s="155" customFormat="1" ht="19.35" customHeight="1" spans="1:3">
      <c r="A86" s="167" t="s">
        <v>218</v>
      </c>
      <c r="B86" s="168" t="s">
        <v>219</v>
      </c>
      <c r="C86" s="169">
        <v>526</v>
      </c>
    </row>
    <row r="87" s="155" customFormat="1" ht="19.35" customHeight="1" spans="1:3">
      <c r="A87" s="167" t="s">
        <v>220</v>
      </c>
      <c r="B87" s="168" t="s">
        <v>221</v>
      </c>
      <c r="C87" s="169">
        <v>50</v>
      </c>
    </row>
    <row r="88" s="155" customFormat="1" ht="19.35" customHeight="1" spans="1:3">
      <c r="A88" s="164" t="s">
        <v>222</v>
      </c>
      <c r="B88" s="165" t="s">
        <v>223</v>
      </c>
      <c r="C88" s="166">
        <f>C89</f>
        <v>52</v>
      </c>
    </row>
    <row r="89" s="155" customFormat="1" ht="19.35" customHeight="1" spans="1:3">
      <c r="A89" s="167" t="s">
        <v>224</v>
      </c>
      <c r="B89" s="168" t="s">
        <v>89</v>
      </c>
      <c r="C89" s="169">
        <v>52</v>
      </c>
    </row>
    <row r="90" s="155" customFormat="1" ht="19.35" customHeight="1" spans="1:3">
      <c r="A90" s="164" t="s">
        <v>225</v>
      </c>
      <c r="B90" s="165" t="s">
        <v>226</v>
      </c>
      <c r="C90" s="166">
        <f>C91+C92+C93+C94+C95</f>
        <v>1019</v>
      </c>
    </row>
    <row r="91" s="155" customFormat="1" ht="19.35" customHeight="1" spans="1:3">
      <c r="A91" s="167" t="s">
        <v>227</v>
      </c>
      <c r="B91" s="168" t="s">
        <v>89</v>
      </c>
      <c r="C91" s="169">
        <v>816</v>
      </c>
    </row>
    <row r="92" s="155" customFormat="1" ht="19.35" customHeight="1" spans="1:3">
      <c r="A92" s="167" t="s">
        <v>228</v>
      </c>
      <c r="B92" s="168" t="s">
        <v>99</v>
      </c>
      <c r="C92" s="169">
        <v>39</v>
      </c>
    </row>
    <row r="93" s="155" customFormat="1" ht="19.35" customHeight="1" spans="1:3">
      <c r="A93" s="167" t="s">
        <v>229</v>
      </c>
      <c r="B93" s="168" t="s">
        <v>230</v>
      </c>
      <c r="C93" s="169">
        <v>29</v>
      </c>
    </row>
    <row r="94" s="155" customFormat="1" ht="19.35" customHeight="1" spans="1:3">
      <c r="A94" s="167" t="s">
        <v>231</v>
      </c>
      <c r="B94" s="168" t="s">
        <v>232</v>
      </c>
      <c r="C94" s="169">
        <v>125</v>
      </c>
    </row>
    <row r="95" s="155" customFormat="1" ht="19.35" customHeight="1" spans="1:3">
      <c r="A95" s="167" t="s">
        <v>233</v>
      </c>
      <c r="B95" s="168" t="s">
        <v>234</v>
      </c>
      <c r="C95" s="169">
        <v>10</v>
      </c>
    </row>
    <row r="96" s="155" customFormat="1" ht="19.35" customHeight="1" spans="1:3">
      <c r="A96" s="164" t="s">
        <v>235</v>
      </c>
      <c r="B96" s="165" t="s">
        <v>236</v>
      </c>
      <c r="C96" s="166">
        <f>C97</f>
        <v>287</v>
      </c>
    </row>
    <row r="97" s="155" customFormat="1" ht="19.35" customHeight="1" spans="1:3">
      <c r="A97" s="167" t="s">
        <v>237</v>
      </c>
      <c r="B97" s="168" t="s">
        <v>238</v>
      </c>
      <c r="C97" s="169">
        <v>287</v>
      </c>
    </row>
    <row r="98" s="155" customFormat="1" ht="19.35" customHeight="1" spans="1:3">
      <c r="A98" s="164" t="s">
        <v>239</v>
      </c>
      <c r="B98" s="165" t="s">
        <v>240</v>
      </c>
      <c r="C98" s="166">
        <f>C99+C101+C107+C109+C112</f>
        <v>31899</v>
      </c>
    </row>
    <row r="99" s="155" customFormat="1" ht="19.35" customHeight="1" spans="1:3">
      <c r="A99" s="164" t="s">
        <v>241</v>
      </c>
      <c r="B99" s="165" t="s">
        <v>242</v>
      </c>
      <c r="C99" s="166">
        <f>C100</f>
        <v>394</v>
      </c>
    </row>
    <row r="100" s="155" customFormat="1" ht="19.35" customHeight="1" spans="1:3">
      <c r="A100" s="167" t="s">
        <v>243</v>
      </c>
      <c r="B100" s="168" t="s">
        <v>89</v>
      </c>
      <c r="C100" s="169">
        <v>394</v>
      </c>
    </row>
    <row r="101" s="155" customFormat="1" ht="19.35" customHeight="1" spans="1:3">
      <c r="A101" s="164" t="s">
        <v>244</v>
      </c>
      <c r="B101" s="165" t="s">
        <v>245</v>
      </c>
      <c r="C101" s="166">
        <f>C102+C103+C104+C105+C106</f>
        <v>26885</v>
      </c>
    </row>
    <row r="102" s="155" customFormat="1" ht="19.35" customHeight="1" spans="1:3">
      <c r="A102" s="167" t="s">
        <v>246</v>
      </c>
      <c r="B102" s="168" t="s">
        <v>247</v>
      </c>
      <c r="C102" s="169">
        <v>1626</v>
      </c>
    </row>
    <row r="103" s="155" customFormat="1" ht="19.35" customHeight="1" spans="1:3">
      <c r="A103" s="167" t="s">
        <v>248</v>
      </c>
      <c r="B103" s="168" t="s">
        <v>249</v>
      </c>
      <c r="C103" s="169">
        <v>11771</v>
      </c>
    </row>
    <row r="104" s="155" customFormat="1" ht="19.35" customHeight="1" spans="1:3">
      <c r="A104" s="167" t="s">
        <v>250</v>
      </c>
      <c r="B104" s="168" t="s">
        <v>251</v>
      </c>
      <c r="C104" s="169">
        <v>8091</v>
      </c>
    </row>
    <row r="105" s="155" customFormat="1" ht="19.35" customHeight="1" spans="1:3">
      <c r="A105" s="167" t="s">
        <v>252</v>
      </c>
      <c r="B105" s="168" t="s">
        <v>253</v>
      </c>
      <c r="C105" s="169">
        <v>5143</v>
      </c>
    </row>
    <row r="106" s="155" customFormat="1" ht="19.35" customHeight="1" spans="1:3">
      <c r="A106" s="167" t="s">
        <v>254</v>
      </c>
      <c r="B106" s="168" t="s">
        <v>255</v>
      </c>
      <c r="C106" s="169">
        <v>254</v>
      </c>
    </row>
    <row r="107" s="155" customFormat="1" ht="19.35" customHeight="1" spans="1:3">
      <c r="A107" s="164" t="s">
        <v>256</v>
      </c>
      <c r="B107" s="165" t="s">
        <v>257</v>
      </c>
      <c r="C107" s="166">
        <f>C108</f>
        <v>1112</v>
      </c>
    </row>
    <row r="108" s="155" customFormat="1" ht="19.35" customHeight="1" spans="1:3">
      <c r="A108" s="167" t="s">
        <v>258</v>
      </c>
      <c r="B108" s="168" t="s">
        <v>259</v>
      </c>
      <c r="C108" s="169">
        <v>1112</v>
      </c>
    </row>
    <row r="109" s="155" customFormat="1" ht="19.35" customHeight="1" spans="1:3">
      <c r="A109" s="164" t="s">
        <v>260</v>
      </c>
      <c r="B109" s="165" t="s">
        <v>261</v>
      </c>
      <c r="C109" s="166">
        <f>C110+C111</f>
        <v>443</v>
      </c>
    </row>
    <row r="110" s="155" customFormat="1" ht="19.35" customHeight="1" spans="1:3">
      <c r="A110" s="167" t="s">
        <v>262</v>
      </c>
      <c r="B110" s="168" t="s">
        <v>263</v>
      </c>
      <c r="C110" s="169">
        <v>310</v>
      </c>
    </row>
    <row r="111" s="155" customFormat="1" ht="19.35" customHeight="1" spans="1:3">
      <c r="A111" s="167" t="s">
        <v>264</v>
      </c>
      <c r="B111" s="168" t="s">
        <v>265</v>
      </c>
      <c r="C111" s="169">
        <v>133</v>
      </c>
    </row>
    <row r="112" s="155" customFormat="1" ht="19.35" customHeight="1" spans="1:3">
      <c r="A112" s="164" t="s">
        <v>266</v>
      </c>
      <c r="B112" s="165" t="s">
        <v>267</v>
      </c>
      <c r="C112" s="166">
        <f t="shared" ref="C112:C117" si="0">C113</f>
        <v>3065</v>
      </c>
    </row>
    <row r="113" s="155" customFormat="1" ht="19.35" customHeight="1" spans="1:3">
      <c r="A113" s="167" t="s">
        <v>268</v>
      </c>
      <c r="B113" s="168" t="s">
        <v>269</v>
      </c>
      <c r="C113" s="169">
        <v>3065</v>
      </c>
    </row>
    <row r="114" s="155" customFormat="1" ht="19.35" customHeight="1" spans="1:3">
      <c r="A114" s="164" t="s">
        <v>270</v>
      </c>
      <c r="B114" s="165" t="s">
        <v>271</v>
      </c>
      <c r="C114" s="166">
        <f>C115+C117+C119</f>
        <v>1504</v>
      </c>
    </row>
    <row r="115" s="155" customFormat="1" ht="19.35" customHeight="1" spans="1:3">
      <c r="A115" s="164" t="s">
        <v>272</v>
      </c>
      <c r="B115" s="165" t="s">
        <v>273</v>
      </c>
      <c r="C115" s="166">
        <f t="shared" si="0"/>
        <v>41</v>
      </c>
    </row>
    <row r="116" s="155" customFormat="1" ht="19.35" customHeight="1" spans="1:3">
      <c r="A116" s="167" t="s">
        <v>274</v>
      </c>
      <c r="B116" s="168" t="s">
        <v>275</v>
      </c>
      <c r="C116" s="169">
        <v>41</v>
      </c>
    </row>
    <row r="117" s="155" customFormat="1" ht="19.35" customHeight="1" spans="1:3">
      <c r="A117" s="164" t="s">
        <v>276</v>
      </c>
      <c r="B117" s="165" t="s">
        <v>277</v>
      </c>
      <c r="C117" s="166">
        <f t="shared" si="0"/>
        <v>163</v>
      </c>
    </row>
    <row r="118" s="155" customFormat="1" ht="19.35" customHeight="1" spans="1:3">
      <c r="A118" s="167" t="s">
        <v>278</v>
      </c>
      <c r="B118" s="168" t="s">
        <v>279</v>
      </c>
      <c r="C118" s="169">
        <v>163</v>
      </c>
    </row>
    <row r="119" s="155" customFormat="1" ht="19.35" customHeight="1" spans="1:3">
      <c r="A119" s="171" t="s">
        <v>280</v>
      </c>
      <c r="B119" s="165" t="s">
        <v>281</v>
      </c>
      <c r="C119" s="166">
        <f>C120</f>
        <v>1300</v>
      </c>
    </row>
    <row r="120" s="155" customFormat="1" ht="19.35" customHeight="1" spans="1:3">
      <c r="A120" s="170" t="s">
        <v>282</v>
      </c>
      <c r="B120" s="168" t="s">
        <v>283</v>
      </c>
      <c r="C120" s="169">
        <v>1300</v>
      </c>
    </row>
    <row r="121" s="155" customFormat="1" ht="19.35" customHeight="1" spans="1:3">
      <c r="A121" s="164" t="s">
        <v>284</v>
      </c>
      <c r="B121" s="165" t="s">
        <v>285</v>
      </c>
      <c r="C121" s="166">
        <f>C122+C129+C131+C135</f>
        <v>2813</v>
      </c>
    </row>
    <row r="122" s="155" customFormat="1" ht="19.35" customHeight="1" spans="1:3">
      <c r="A122" s="164" t="s">
        <v>286</v>
      </c>
      <c r="B122" s="165" t="s">
        <v>287</v>
      </c>
      <c r="C122" s="166">
        <f>C123+C124+C126+C125+C127+C128</f>
        <v>1675</v>
      </c>
    </row>
    <row r="123" s="155" customFormat="1" ht="19.35" customHeight="1" spans="1:3">
      <c r="A123" s="167" t="s">
        <v>288</v>
      </c>
      <c r="B123" s="168" t="s">
        <v>89</v>
      </c>
      <c r="C123" s="169">
        <v>344</v>
      </c>
    </row>
    <row r="124" s="155" customFormat="1" ht="19.35" customHeight="1" spans="1:3">
      <c r="A124" s="167" t="s">
        <v>289</v>
      </c>
      <c r="B124" s="168" t="s">
        <v>290</v>
      </c>
      <c r="C124" s="169">
        <v>229</v>
      </c>
    </row>
    <row r="125" s="155" customFormat="1" ht="19.35" customHeight="1" spans="1:3">
      <c r="A125" s="167" t="s">
        <v>291</v>
      </c>
      <c r="B125" s="168" t="s">
        <v>292</v>
      </c>
      <c r="C125" s="169">
        <v>280</v>
      </c>
    </row>
    <row r="126" s="155" customFormat="1" ht="19.35" customHeight="1" spans="1:3">
      <c r="A126" s="167" t="s">
        <v>293</v>
      </c>
      <c r="B126" s="168" t="s">
        <v>294</v>
      </c>
      <c r="C126" s="169">
        <v>20</v>
      </c>
    </row>
    <row r="127" s="155" customFormat="1" ht="19.35" customHeight="1" spans="1:3">
      <c r="A127" s="167" t="s">
        <v>295</v>
      </c>
      <c r="B127" s="168" t="s">
        <v>296</v>
      </c>
      <c r="C127" s="169">
        <v>774</v>
      </c>
    </row>
    <row r="128" s="155" customFormat="1" ht="19.35" customHeight="1" spans="1:3">
      <c r="A128" s="167" t="s">
        <v>297</v>
      </c>
      <c r="B128" s="168" t="s">
        <v>298</v>
      </c>
      <c r="C128" s="169">
        <v>28</v>
      </c>
    </row>
    <row r="129" s="155" customFormat="1" ht="19.35" customHeight="1" spans="1:3">
      <c r="A129" s="164" t="s">
        <v>299</v>
      </c>
      <c r="B129" s="165" t="s">
        <v>300</v>
      </c>
      <c r="C129" s="166">
        <f>C130</f>
        <v>134</v>
      </c>
    </row>
    <row r="130" s="155" customFormat="1" ht="19.35" customHeight="1" spans="1:3">
      <c r="A130" s="167" t="s">
        <v>301</v>
      </c>
      <c r="B130" s="168" t="s">
        <v>302</v>
      </c>
      <c r="C130" s="169">
        <v>134</v>
      </c>
    </row>
    <row r="131" s="155" customFormat="1" ht="19.35" customHeight="1" spans="1:3">
      <c r="A131" s="164" t="s">
        <v>303</v>
      </c>
      <c r="B131" s="165" t="s">
        <v>304</v>
      </c>
      <c r="C131" s="166">
        <f>C132+C133+C134</f>
        <v>213</v>
      </c>
    </row>
    <row r="132" s="155" customFormat="1" ht="19.35" customHeight="1" spans="1:3">
      <c r="A132" s="167" t="s">
        <v>305</v>
      </c>
      <c r="B132" s="168" t="s">
        <v>306</v>
      </c>
      <c r="C132" s="169">
        <v>30</v>
      </c>
    </row>
    <row r="133" s="155" customFormat="1" ht="19.35" customHeight="1" spans="1:3">
      <c r="A133" s="167" t="s">
        <v>307</v>
      </c>
      <c r="B133" s="168" t="s">
        <v>308</v>
      </c>
      <c r="C133" s="169">
        <v>87</v>
      </c>
    </row>
    <row r="134" s="155" customFormat="1" ht="19.35" customHeight="1" spans="1:3">
      <c r="A134" s="167" t="s">
        <v>309</v>
      </c>
      <c r="B134" s="168" t="s">
        <v>310</v>
      </c>
      <c r="C134" s="169">
        <v>96</v>
      </c>
    </row>
    <row r="135" s="155" customFormat="1" ht="19.35" customHeight="1" spans="1:3">
      <c r="A135" s="164" t="s">
        <v>311</v>
      </c>
      <c r="B135" s="165" t="s">
        <v>312</v>
      </c>
      <c r="C135" s="166">
        <f>C136+C137+C138</f>
        <v>791</v>
      </c>
    </row>
    <row r="136" s="155" customFormat="1" ht="19.35" customHeight="1" spans="1:3">
      <c r="A136" s="167" t="s">
        <v>313</v>
      </c>
      <c r="B136" s="168" t="s">
        <v>314</v>
      </c>
      <c r="C136" s="169">
        <v>646</v>
      </c>
    </row>
    <row r="137" s="155" customFormat="1" ht="19.35" customHeight="1" spans="1:3">
      <c r="A137" s="167" t="s">
        <v>315</v>
      </c>
      <c r="B137" s="168" t="s">
        <v>316</v>
      </c>
      <c r="C137" s="169">
        <v>35</v>
      </c>
    </row>
    <row r="138" s="155" customFormat="1" ht="19.35" customHeight="1" spans="1:3">
      <c r="A138" s="167" t="s">
        <v>317</v>
      </c>
      <c r="B138" s="168" t="s">
        <v>318</v>
      </c>
      <c r="C138" s="169">
        <v>110</v>
      </c>
    </row>
    <row r="139" s="155" customFormat="1" ht="19.35" customHeight="1" spans="1:3">
      <c r="A139" s="164" t="s">
        <v>319</v>
      </c>
      <c r="B139" s="165" t="s">
        <v>320</v>
      </c>
      <c r="C139" s="166">
        <f>C140+C144+C150+C156+C161+C166+C168+C172+C178+C181+C183</f>
        <v>27337</v>
      </c>
    </row>
    <row r="140" s="155" customFormat="1" ht="19.35" customHeight="1" spans="1:3">
      <c r="A140" s="164" t="s">
        <v>321</v>
      </c>
      <c r="B140" s="165" t="s">
        <v>322</v>
      </c>
      <c r="C140" s="166">
        <f>C141+C142+C143</f>
        <v>2823</v>
      </c>
    </row>
    <row r="141" s="155" customFormat="1" ht="19.35" customHeight="1" spans="1:3">
      <c r="A141" s="167" t="s">
        <v>323</v>
      </c>
      <c r="B141" s="168" t="s">
        <v>324</v>
      </c>
      <c r="C141" s="169">
        <v>2</v>
      </c>
    </row>
    <row r="142" s="155" customFormat="1" ht="19.35" customHeight="1" spans="1:3">
      <c r="A142" s="167" t="s">
        <v>325</v>
      </c>
      <c r="B142" s="168" t="s">
        <v>326</v>
      </c>
      <c r="C142" s="169">
        <v>2639</v>
      </c>
    </row>
    <row r="143" s="155" customFormat="1" ht="19.35" customHeight="1" spans="1:3">
      <c r="A143" s="167" t="s">
        <v>327</v>
      </c>
      <c r="B143" s="168" t="s">
        <v>328</v>
      </c>
      <c r="C143" s="169">
        <v>182</v>
      </c>
    </row>
    <row r="144" s="155" customFormat="1" ht="19.35" customHeight="1" spans="1:3">
      <c r="A144" s="164" t="s">
        <v>329</v>
      </c>
      <c r="B144" s="165" t="s">
        <v>330</v>
      </c>
      <c r="C144" s="166">
        <f>C145+C146+C147+C148+C149</f>
        <v>2123</v>
      </c>
    </row>
    <row r="145" s="155" customFormat="1" ht="19.35" customHeight="1" spans="1:3">
      <c r="A145" s="167" t="s">
        <v>331</v>
      </c>
      <c r="B145" s="168" t="s">
        <v>89</v>
      </c>
      <c r="C145" s="169">
        <v>1459</v>
      </c>
    </row>
    <row r="146" s="155" customFormat="1" ht="19.35" customHeight="1" spans="1:3">
      <c r="A146" s="167" t="s">
        <v>332</v>
      </c>
      <c r="B146" s="168" t="s">
        <v>333</v>
      </c>
      <c r="C146" s="169">
        <v>167</v>
      </c>
    </row>
    <row r="147" s="155" customFormat="1" ht="19.35" customHeight="1" spans="1:3">
      <c r="A147" s="167" t="s">
        <v>334</v>
      </c>
      <c r="B147" s="168" t="s">
        <v>335</v>
      </c>
      <c r="C147" s="169">
        <v>10</v>
      </c>
    </row>
    <row r="148" s="155" customFormat="1" ht="19.35" customHeight="1" spans="1:3">
      <c r="A148" s="167" t="s">
        <v>336</v>
      </c>
      <c r="B148" s="168" t="s">
        <v>337</v>
      </c>
      <c r="C148" s="169">
        <v>286</v>
      </c>
    </row>
    <row r="149" s="155" customFormat="1" ht="19.35" customHeight="1" spans="1:3">
      <c r="A149" s="167" t="s">
        <v>338</v>
      </c>
      <c r="B149" s="168" t="s">
        <v>339</v>
      </c>
      <c r="C149" s="169">
        <v>201</v>
      </c>
    </row>
    <row r="150" s="155" customFormat="1" ht="19.35" customHeight="1" spans="1:3">
      <c r="A150" s="164" t="s">
        <v>340</v>
      </c>
      <c r="B150" s="165" t="s">
        <v>341</v>
      </c>
      <c r="C150" s="166">
        <f>C151+C152+C153+C154+C155</f>
        <v>16910</v>
      </c>
    </row>
    <row r="151" s="155" customFormat="1" ht="19.35" customHeight="1" spans="1:3">
      <c r="A151" s="167" t="s">
        <v>342</v>
      </c>
      <c r="B151" s="168" t="s">
        <v>343</v>
      </c>
      <c r="C151" s="169">
        <v>225</v>
      </c>
    </row>
    <row r="152" s="155" customFormat="1" ht="19.35" customHeight="1" spans="1:3">
      <c r="A152" s="167" t="s">
        <v>344</v>
      </c>
      <c r="B152" s="168" t="s">
        <v>345</v>
      </c>
      <c r="C152" s="169">
        <v>325</v>
      </c>
    </row>
    <row r="153" s="155" customFormat="1" ht="19.35" customHeight="1" spans="1:3">
      <c r="A153" s="167" t="s">
        <v>346</v>
      </c>
      <c r="B153" s="168" t="s">
        <v>347</v>
      </c>
      <c r="C153" s="169">
        <v>8868</v>
      </c>
    </row>
    <row r="154" s="155" customFormat="1" ht="19.35" customHeight="1" spans="1:3">
      <c r="A154" s="167" t="s">
        <v>348</v>
      </c>
      <c r="B154" s="168" t="s">
        <v>349</v>
      </c>
      <c r="C154" s="169">
        <v>7136</v>
      </c>
    </row>
    <row r="155" s="155" customFormat="1" ht="19.35" customHeight="1" spans="1:3">
      <c r="A155" s="167" t="s">
        <v>350</v>
      </c>
      <c r="B155" s="168" t="s">
        <v>351</v>
      </c>
      <c r="C155" s="169">
        <v>356</v>
      </c>
    </row>
    <row r="156" s="155" customFormat="1" ht="19.35" customHeight="1" spans="1:3">
      <c r="A156" s="164" t="s">
        <v>352</v>
      </c>
      <c r="B156" s="165" t="s">
        <v>353</v>
      </c>
      <c r="C156" s="166">
        <f>C157+C158+C159+C160</f>
        <v>476</v>
      </c>
    </row>
    <row r="157" s="155" customFormat="1" ht="19.35" customHeight="1" spans="1:3">
      <c r="A157" s="167" t="s">
        <v>354</v>
      </c>
      <c r="B157" s="168" t="s">
        <v>355</v>
      </c>
      <c r="C157" s="169">
        <v>10</v>
      </c>
    </row>
    <row r="158" s="155" customFormat="1" ht="19.35" customHeight="1" spans="1:3">
      <c r="A158" s="167" t="s">
        <v>356</v>
      </c>
      <c r="B158" s="168" t="s">
        <v>357</v>
      </c>
      <c r="C158" s="169">
        <v>52</v>
      </c>
    </row>
    <row r="159" s="155" customFormat="1" ht="19.35" customHeight="1" spans="1:3">
      <c r="A159" s="167" t="s">
        <v>358</v>
      </c>
      <c r="B159" s="168" t="s">
        <v>359</v>
      </c>
      <c r="C159" s="169">
        <v>316</v>
      </c>
    </row>
    <row r="160" s="155" customFormat="1" ht="19.35" customHeight="1" spans="1:3">
      <c r="A160" s="167" t="s">
        <v>360</v>
      </c>
      <c r="B160" s="168" t="s">
        <v>361</v>
      </c>
      <c r="C160" s="169">
        <v>98</v>
      </c>
    </row>
    <row r="161" s="155" customFormat="1" ht="19.35" customHeight="1" spans="1:3">
      <c r="A161" s="164" t="s">
        <v>362</v>
      </c>
      <c r="B161" s="165" t="s">
        <v>363</v>
      </c>
      <c r="C161" s="166">
        <f>C162+C163+C164+C165</f>
        <v>945</v>
      </c>
    </row>
    <row r="162" s="155" customFormat="1" ht="19.35" customHeight="1" spans="1:3">
      <c r="A162" s="167" t="s">
        <v>364</v>
      </c>
      <c r="B162" s="168" t="s">
        <v>365</v>
      </c>
      <c r="C162" s="169">
        <v>600</v>
      </c>
    </row>
    <row r="163" s="155" customFormat="1" ht="19.35" customHeight="1" spans="1:3">
      <c r="A163" s="167" t="s">
        <v>366</v>
      </c>
      <c r="B163" s="168" t="s">
        <v>367</v>
      </c>
      <c r="C163" s="169">
        <v>132</v>
      </c>
    </row>
    <row r="164" s="155" customFormat="1" ht="19.35" customHeight="1" spans="1:3">
      <c r="A164" s="167" t="s">
        <v>368</v>
      </c>
      <c r="B164" s="168" t="s">
        <v>369</v>
      </c>
      <c r="C164" s="169">
        <v>10</v>
      </c>
    </row>
    <row r="165" s="155" customFormat="1" ht="19.35" customHeight="1" spans="1:3">
      <c r="A165" s="167" t="s">
        <v>370</v>
      </c>
      <c r="B165" s="168" t="s">
        <v>371</v>
      </c>
      <c r="C165" s="169">
        <v>203</v>
      </c>
    </row>
    <row r="166" s="155" customFormat="1" ht="19.35" customHeight="1" spans="1:3">
      <c r="A166" s="164" t="s">
        <v>372</v>
      </c>
      <c r="B166" s="165" t="s">
        <v>373</v>
      </c>
      <c r="C166" s="166">
        <f>C167</f>
        <v>372</v>
      </c>
    </row>
    <row r="167" s="155" customFormat="1" ht="19.35" customHeight="1" spans="1:3">
      <c r="A167" s="167" t="s">
        <v>374</v>
      </c>
      <c r="B167" s="168" t="s">
        <v>375</v>
      </c>
      <c r="C167" s="169">
        <v>372</v>
      </c>
    </row>
    <row r="168" s="155" customFormat="1" ht="19.35" customHeight="1" spans="1:3">
      <c r="A168" s="164" t="s">
        <v>376</v>
      </c>
      <c r="B168" s="165" t="s">
        <v>377</v>
      </c>
      <c r="C168" s="166">
        <f>C169+C170+C171</f>
        <v>170</v>
      </c>
    </row>
    <row r="169" s="155" customFormat="1" ht="19.35" customHeight="1" spans="1:3">
      <c r="A169" s="167" t="s">
        <v>378</v>
      </c>
      <c r="B169" s="168" t="s">
        <v>379</v>
      </c>
      <c r="C169" s="169">
        <v>32</v>
      </c>
    </row>
    <row r="170" s="155" customFormat="1" ht="19.35" customHeight="1" spans="1:3">
      <c r="A170" s="167" t="s">
        <v>380</v>
      </c>
      <c r="B170" s="168" t="s">
        <v>381</v>
      </c>
      <c r="C170" s="169">
        <v>87</v>
      </c>
    </row>
    <row r="171" s="155" customFormat="1" ht="19.35" customHeight="1" spans="1:3">
      <c r="A171" s="167" t="s">
        <v>382</v>
      </c>
      <c r="B171" s="168" t="s">
        <v>383</v>
      </c>
      <c r="C171" s="169">
        <v>51</v>
      </c>
    </row>
    <row r="172" s="155" customFormat="1" ht="19.35" customHeight="1" spans="1:3">
      <c r="A172" s="164" t="s">
        <v>384</v>
      </c>
      <c r="B172" s="165" t="s">
        <v>385</v>
      </c>
      <c r="C172" s="166">
        <f>C173+C174+C175+C176+C177</f>
        <v>806</v>
      </c>
    </row>
    <row r="173" s="155" customFormat="1" ht="19.35" customHeight="1" spans="1:3">
      <c r="A173" s="167" t="s">
        <v>386</v>
      </c>
      <c r="B173" s="168" t="s">
        <v>89</v>
      </c>
      <c r="C173" s="169">
        <v>133</v>
      </c>
    </row>
    <row r="174" s="155" customFormat="1" ht="19.35" customHeight="1" spans="1:3">
      <c r="A174" s="167" t="s">
        <v>387</v>
      </c>
      <c r="B174" s="168" t="s">
        <v>388</v>
      </c>
      <c r="C174" s="169">
        <v>276</v>
      </c>
    </row>
    <row r="175" s="155" customFormat="1" ht="19.35" customHeight="1" spans="1:3">
      <c r="A175" s="167" t="s">
        <v>389</v>
      </c>
      <c r="B175" s="168" t="s">
        <v>390</v>
      </c>
      <c r="C175" s="169">
        <v>11</v>
      </c>
    </row>
    <row r="176" s="155" customFormat="1" ht="19.35" customHeight="1" spans="1:3">
      <c r="A176" s="167" t="s">
        <v>391</v>
      </c>
      <c r="B176" s="168" t="s">
        <v>392</v>
      </c>
      <c r="C176" s="169">
        <v>360</v>
      </c>
    </row>
    <row r="177" s="155" customFormat="1" ht="19.35" customHeight="1" spans="1:3">
      <c r="A177" s="167" t="s">
        <v>393</v>
      </c>
      <c r="B177" s="168" t="s">
        <v>394</v>
      </c>
      <c r="C177" s="169">
        <v>26</v>
      </c>
    </row>
    <row r="178" s="155" customFormat="1" ht="19.35" customHeight="1" spans="1:3">
      <c r="A178" s="164" t="s">
        <v>395</v>
      </c>
      <c r="B178" s="165" t="s">
        <v>396</v>
      </c>
      <c r="C178" s="166">
        <f>C179+C180</f>
        <v>900</v>
      </c>
    </row>
    <row r="179" s="155" customFormat="1" ht="19.35" customHeight="1" spans="1:3">
      <c r="A179" s="167" t="s">
        <v>397</v>
      </c>
      <c r="B179" s="168" t="s">
        <v>398</v>
      </c>
      <c r="C179" s="169">
        <v>300</v>
      </c>
    </row>
    <row r="180" s="155" customFormat="1" ht="19.35" customHeight="1" spans="1:3">
      <c r="A180" s="167" t="s">
        <v>399</v>
      </c>
      <c r="B180" s="168" t="s">
        <v>400</v>
      </c>
      <c r="C180" s="169">
        <v>600</v>
      </c>
    </row>
    <row r="181" s="155" customFormat="1" ht="19.35" customHeight="1" spans="1:3">
      <c r="A181" s="164" t="s">
        <v>401</v>
      </c>
      <c r="B181" s="165" t="s">
        <v>402</v>
      </c>
      <c r="C181" s="166">
        <f>C182</f>
        <v>86</v>
      </c>
    </row>
    <row r="182" s="155" customFormat="1" ht="19.35" customHeight="1" spans="1:3">
      <c r="A182" s="167" t="s">
        <v>403</v>
      </c>
      <c r="B182" s="168" t="s">
        <v>404</v>
      </c>
      <c r="C182" s="169">
        <v>86</v>
      </c>
    </row>
    <row r="183" s="155" customFormat="1" ht="19.35" customHeight="1" spans="1:3">
      <c r="A183" s="164" t="s">
        <v>405</v>
      </c>
      <c r="B183" s="165" t="s">
        <v>406</v>
      </c>
      <c r="C183" s="166">
        <f>C184</f>
        <v>1726</v>
      </c>
    </row>
    <row r="184" s="155" customFormat="1" ht="19.35" customHeight="1" spans="1:3">
      <c r="A184" s="167" t="s">
        <v>407</v>
      </c>
      <c r="B184" s="168" t="s">
        <v>408</v>
      </c>
      <c r="C184" s="169">
        <v>1726</v>
      </c>
    </row>
    <row r="185" s="155" customFormat="1" ht="19.35" customHeight="1" spans="1:3">
      <c r="A185" s="164" t="s">
        <v>409</v>
      </c>
      <c r="B185" s="165" t="s">
        <v>410</v>
      </c>
      <c r="C185" s="166">
        <f>C186+C189+C192+C195+C201+C205+C207+C212+C215+C217</f>
        <v>12180</v>
      </c>
    </row>
    <row r="186" s="155" customFormat="1" ht="19.35" customHeight="1" spans="1:3">
      <c r="A186" s="164" t="s">
        <v>411</v>
      </c>
      <c r="B186" s="165" t="s">
        <v>412</v>
      </c>
      <c r="C186" s="166">
        <f>C187+C188</f>
        <v>330</v>
      </c>
    </row>
    <row r="187" s="155" customFormat="1" ht="19.35" customHeight="1" spans="1:3">
      <c r="A187" s="167" t="s">
        <v>413</v>
      </c>
      <c r="B187" s="168" t="s">
        <v>89</v>
      </c>
      <c r="C187" s="169">
        <v>320</v>
      </c>
    </row>
    <row r="188" s="155" customFormat="1" ht="19.35" customHeight="1" spans="1:3">
      <c r="A188" s="167" t="s">
        <v>414</v>
      </c>
      <c r="B188" s="168" t="s">
        <v>415</v>
      </c>
      <c r="C188" s="169">
        <v>10</v>
      </c>
    </row>
    <row r="189" s="155" customFormat="1" ht="19.35" customHeight="1" spans="1:3">
      <c r="A189" s="164" t="s">
        <v>416</v>
      </c>
      <c r="B189" s="165" t="s">
        <v>417</v>
      </c>
      <c r="C189" s="166">
        <f>C190+C191</f>
        <v>2898</v>
      </c>
    </row>
    <row r="190" s="155" customFormat="1" ht="19.35" customHeight="1" spans="1:3">
      <c r="A190" s="167" t="s">
        <v>418</v>
      </c>
      <c r="B190" s="168" t="s">
        <v>419</v>
      </c>
      <c r="C190" s="169">
        <v>2467</v>
      </c>
    </row>
    <row r="191" s="155" customFormat="1" ht="19.35" customHeight="1" spans="1:3">
      <c r="A191" s="167" t="s">
        <v>420</v>
      </c>
      <c r="B191" s="168" t="s">
        <v>421</v>
      </c>
      <c r="C191" s="169">
        <v>431</v>
      </c>
    </row>
    <row r="192" s="155" customFormat="1" ht="19.35" customHeight="1" spans="1:3">
      <c r="A192" s="164" t="s">
        <v>422</v>
      </c>
      <c r="B192" s="165" t="s">
        <v>423</v>
      </c>
      <c r="C192" s="166">
        <f>C193+C194</f>
        <v>2704</v>
      </c>
    </row>
    <row r="193" s="155" customFormat="1" ht="19.35" customHeight="1" spans="1:3">
      <c r="A193" s="167" t="s">
        <v>424</v>
      </c>
      <c r="B193" s="168" t="s">
        <v>425</v>
      </c>
      <c r="C193" s="169">
        <v>192</v>
      </c>
    </row>
    <row r="194" s="155" customFormat="1" ht="19.35" customHeight="1" spans="1:3">
      <c r="A194" s="167" t="s">
        <v>426</v>
      </c>
      <c r="B194" s="168" t="s">
        <v>427</v>
      </c>
      <c r="C194" s="169">
        <v>2512</v>
      </c>
    </row>
    <row r="195" s="155" customFormat="1" ht="19.35" customHeight="1" spans="1:3">
      <c r="A195" s="164" t="s">
        <v>428</v>
      </c>
      <c r="B195" s="165" t="s">
        <v>429</v>
      </c>
      <c r="C195" s="166">
        <f>C196+C197+C198+C199+C200</f>
        <v>1825</v>
      </c>
    </row>
    <row r="196" s="155" customFormat="1" ht="19.35" customHeight="1" spans="1:3">
      <c r="A196" s="167" t="s">
        <v>430</v>
      </c>
      <c r="B196" s="168" t="s">
        <v>431</v>
      </c>
      <c r="C196" s="169">
        <v>403</v>
      </c>
    </row>
    <row r="197" s="155" customFormat="1" ht="19.35" customHeight="1" spans="1:3">
      <c r="A197" s="167" t="s">
        <v>432</v>
      </c>
      <c r="B197" s="168" t="s">
        <v>433</v>
      </c>
      <c r="C197" s="169">
        <v>321</v>
      </c>
    </row>
    <row r="198" s="155" customFormat="1" ht="19.35" customHeight="1" spans="1:3">
      <c r="A198" s="167" t="s">
        <v>434</v>
      </c>
      <c r="B198" s="168" t="s">
        <v>435</v>
      </c>
      <c r="C198" s="169">
        <v>788</v>
      </c>
    </row>
    <row r="199" s="155" customFormat="1" ht="19.35" customHeight="1" spans="1:3">
      <c r="A199" s="167" t="s">
        <v>436</v>
      </c>
      <c r="B199" s="168" t="s">
        <v>437</v>
      </c>
      <c r="C199" s="169">
        <v>243</v>
      </c>
    </row>
    <row r="200" s="155" customFormat="1" ht="19.35" customHeight="1" spans="1:3">
      <c r="A200" s="167" t="s">
        <v>438</v>
      </c>
      <c r="B200" s="168" t="s">
        <v>439</v>
      </c>
      <c r="C200" s="169">
        <v>70</v>
      </c>
    </row>
    <row r="201" s="155" customFormat="1" ht="19.35" customHeight="1" spans="1:3">
      <c r="A201" s="164" t="s">
        <v>440</v>
      </c>
      <c r="B201" s="165" t="s">
        <v>441</v>
      </c>
      <c r="C201" s="166">
        <f>C202+C203+C204</f>
        <v>215</v>
      </c>
    </row>
    <row r="202" s="155" customFormat="1" ht="19.35" customHeight="1" spans="1:3">
      <c r="A202" s="167" t="s">
        <v>442</v>
      </c>
      <c r="B202" s="168" t="s">
        <v>443</v>
      </c>
      <c r="C202" s="169">
        <v>5</v>
      </c>
    </row>
    <row r="203" s="155" customFormat="1" ht="19.35" customHeight="1" spans="1:3">
      <c r="A203" s="167" t="s">
        <v>444</v>
      </c>
      <c r="B203" s="168" t="s">
        <v>445</v>
      </c>
      <c r="C203" s="169">
        <v>50</v>
      </c>
    </row>
    <row r="204" s="155" customFormat="1" ht="19.35" customHeight="1" spans="1:3">
      <c r="A204" s="167" t="s">
        <v>446</v>
      </c>
      <c r="B204" s="168" t="s">
        <v>447</v>
      </c>
      <c r="C204" s="169">
        <v>160</v>
      </c>
    </row>
    <row r="205" s="155" customFormat="1" ht="19.35" customHeight="1" spans="1:3">
      <c r="A205" s="164" t="s">
        <v>448</v>
      </c>
      <c r="B205" s="165" t="s">
        <v>449</v>
      </c>
      <c r="C205" s="166">
        <f>C206</f>
        <v>20</v>
      </c>
    </row>
    <row r="206" s="155" customFormat="1" ht="19.35" customHeight="1" spans="1:3">
      <c r="A206" s="167" t="s">
        <v>450</v>
      </c>
      <c r="B206" s="168" t="s">
        <v>451</v>
      </c>
      <c r="C206" s="169">
        <v>20</v>
      </c>
    </row>
    <row r="207" s="155" customFormat="1" ht="19.35" customHeight="1" spans="1:3">
      <c r="A207" s="164" t="s">
        <v>452</v>
      </c>
      <c r="B207" s="165" t="s">
        <v>453</v>
      </c>
      <c r="C207" s="166">
        <f>C208+C209+C210+C211</f>
        <v>4086</v>
      </c>
    </row>
    <row r="208" s="155" customFormat="1" ht="19.35" customHeight="1" spans="1:3">
      <c r="A208" s="167" t="s">
        <v>454</v>
      </c>
      <c r="B208" s="168" t="s">
        <v>455</v>
      </c>
      <c r="C208" s="169">
        <v>1232</v>
      </c>
    </row>
    <row r="209" s="155" customFormat="1" ht="19.35" customHeight="1" spans="1:3">
      <c r="A209" s="167" t="s">
        <v>456</v>
      </c>
      <c r="B209" s="168" t="s">
        <v>457</v>
      </c>
      <c r="C209" s="169">
        <v>2287</v>
      </c>
    </row>
    <row r="210" s="155" customFormat="1" ht="19.35" customHeight="1" spans="1:3">
      <c r="A210" s="167" t="s">
        <v>458</v>
      </c>
      <c r="B210" s="168" t="s">
        <v>459</v>
      </c>
      <c r="C210" s="169">
        <v>563</v>
      </c>
    </row>
    <row r="211" s="155" customFormat="1" ht="19.35" customHeight="1" spans="1:3">
      <c r="A211" s="167" t="s">
        <v>460</v>
      </c>
      <c r="B211" s="168" t="s">
        <v>461</v>
      </c>
      <c r="C211" s="169">
        <v>4</v>
      </c>
    </row>
    <row r="212" s="155" customFormat="1" ht="19.35" customHeight="1" spans="1:3">
      <c r="A212" s="164" t="s">
        <v>462</v>
      </c>
      <c r="B212" s="165" t="s">
        <v>463</v>
      </c>
      <c r="C212" s="166">
        <f>C213+C214</f>
        <v>22</v>
      </c>
    </row>
    <row r="213" s="155" customFormat="1" ht="19.35" customHeight="1" spans="1:3">
      <c r="A213" s="167" t="s">
        <v>464</v>
      </c>
      <c r="B213" s="168" t="s">
        <v>465</v>
      </c>
      <c r="C213" s="169">
        <v>22</v>
      </c>
    </row>
    <row r="214" s="155" customFormat="1" ht="19.35" customHeight="1" spans="1:3">
      <c r="A214" s="167" t="s">
        <v>466</v>
      </c>
      <c r="B214" s="168" t="s">
        <v>467</v>
      </c>
      <c r="C214" s="169"/>
    </row>
    <row r="215" s="155" customFormat="1" ht="19.35" customHeight="1" spans="1:3">
      <c r="A215" s="164" t="s">
        <v>468</v>
      </c>
      <c r="B215" s="165" t="s">
        <v>469</v>
      </c>
      <c r="C215" s="166">
        <f>C216</f>
        <v>30</v>
      </c>
    </row>
    <row r="216" s="155" customFormat="1" ht="19.35" customHeight="1" spans="1:3">
      <c r="A216" s="167" t="s">
        <v>470</v>
      </c>
      <c r="B216" s="168" t="s">
        <v>471</v>
      </c>
      <c r="C216" s="169">
        <v>30</v>
      </c>
    </row>
    <row r="217" s="155" customFormat="1" ht="19.35" customHeight="1" spans="1:3">
      <c r="A217" s="164" t="s">
        <v>472</v>
      </c>
      <c r="B217" s="165" t="s">
        <v>473</v>
      </c>
      <c r="C217" s="166">
        <f>C218</f>
        <v>50</v>
      </c>
    </row>
    <row r="218" s="155" customFormat="1" ht="19.35" customHeight="1" spans="1:3">
      <c r="A218" s="167" t="s">
        <v>474</v>
      </c>
      <c r="B218" s="168" t="s">
        <v>475</v>
      </c>
      <c r="C218" s="169">
        <v>50</v>
      </c>
    </row>
    <row r="219" s="155" customFormat="1" ht="19.35" customHeight="1" spans="1:3">
      <c r="A219" s="164" t="s">
        <v>476</v>
      </c>
      <c r="B219" s="165" t="s">
        <v>477</v>
      </c>
      <c r="C219" s="166">
        <f>C220+C223+C225+C228+C230+C232</f>
        <v>1247</v>
      </c>
    </row>
    <row r="220" s="155" customFormat="1" ht="19.35" customHeight="1" spans="1:3">
      <c r="A220" s="164" t="s">
        <v>478</v>
      </c>
      <c r="B220" s="165" t="s">
        <v>479</v>
      </c>
      <c r="C220" s="166">
        <f>C221+C222</f>
        <v>929</v>
      </c>
    </row>
    <row r="221" s="155" customFormat="1" ht="19.35" customHeight="1" spans="1:3">
      <c r="A221" s="167" t="s">
        <v>480</v>
      </c>
      <c r="B221" s="168" t="s">
        <v>89</v>
      </c>
      <c r="C221" s="169">
        <v>829</v>
      </c>
    </row>
    <row r="222" s="155" customFormat="1" ht="19.35" customHeight="1" spans="1:3">
      <c r="A222" s="167" t="s">
        <v>481</v>
      </c>
      <c r="B222" s="168" t="s">
        <v>482</v>
      </c>
      <c r="C222" s="169">
        <v>100</v>
      </c>
    </row>
    <row r="223" s="155" customFormat="1" ht="19.35" customHeight="1" spans="1:3">
      <c r="A223" s="164" t="s">
        <v>483</v>
      </c>
      <c r="B223" s="165" t="s">
        <v>484</v>
      </c>
      <c r="C223" s="166">
        <f>C224</f>
        <v>58</v>
      </c>
    </row>
    <row r="224" s="155" customFormat="1" ht="19.35" customHeight="1" spans="1:3">
      <c r="A224" s="167" t="s">
        <v>485</v>
      </c>
      <c r="B224" s="168" t="s">
        <v>486</v>
      </c>
      <c r="C224" s="169">
        <v>58</v>
      </c>
    </row>
    <row r="225" s="155" customFormat="1" ht="19.35" customHeight="1" spans="1:3">
      <c r="A225" s="164" t="s">
        <v>487</v>
      </c>
      <c r="B225" s="165" t="s">
        <v>488</v>
      </c>
      <c r="C225" s="166">
        <f>C226+C227</f>
        <v>190</v>
      </c>
    </row>
    <row r="226" s="155" customFormat="1" ht="19.35" customHeight="1" spans="1:3">
      <c r="A226" s="167" t="s">
        <v>489</v>
      </c>
      <c r="B226" s="168" t="s">
        <v>490</v>
      </c>
      <c r="C226" s="169">
        <v>160</v>
      </c>
    </row>
    <row r="227" s="155" customFormat="1" ht="19.35" customHeight="1" spans="1:3">
      <c r="A227" s="167" t="s">
        <v>491</v>
      </c>
      <c r="B227" s="168" t="s">
        <v>492</v>
      </c>
      <c r="C227" s="169">
        <v>30</v>
      </c>
    </row>
    <row r="228" s="155" customFormat="1" ht="19.35" customHeight="1" spans="1:3">
      <c r="A228" s="164" t="s">
        <v>493</v>
      </c>
      <c r="B228" s="165" t="s">
        <v>494</v>
      </c>
      <c r="C228" s="166">
        <f t="shared" ref="C228:C232" si="1">C229</f>
        <v>30</v>
      </c>
    </row>
    <row r="229" s="155" customFormat="1" ht="19.35" customHeight="1" spans="1:3">
      <c r="A229" s="167" t="s">
        <v>495</v>
      </c>
      <c r="B229" s="168" t="s">
        <v>496</v>
      </c>
      <c r="C229" s="169">
        <v>30</v>
      </c>
    </row>
    <row r="230" s="155" customFormat="1" ht="19.35" customHeight="1" spans="1:3">
      <c r="A230" s="171" t="s">
        <v>497</v>
      </c>
      <c r="B230" s="165" t="s">
        <v>498</v>
      </c>
      <c r="C230" s="166">
        <f t="shared" si="1"/>
        <v>0</v>
      </c>
    </row>
    <row r="231" s="155" customFormat="1" ht="19.35" customHeight="1" spans="1:3">
      <c r="A231" s="170" t="s">
        <v>499</v>
      </c>
      <c r="B231" s="168" t="s">
        <v>500</v>
      </c>
      <c r="C231" s="169"/>
    </row>
    <row r="232" s="155" customFormat="1" ht="19.35" customHeight="1" spans="1:3">
      <c r="A232" s="164" t="s">
        <v>501</v>
      </c>
      <c r="B232" s="165" t="s">
        <v>502</v>
      </c>
      <c r="C232" s="166">
        <f t="shared" si="1"/>
        <v>40</v>
      </c>
    </row>
    <row r="233" s="155" customFormat="1" ht="19.35" customHeight="1" spans="1:3">
      <c r="A233" s="167" t="s">
        <v>503</v>
      </c>
      <c r="B233" s="168" t="s">
        <v>504</v>
      </c>
      <c r="C233" s="169">
        <v>40</v>
      </c>
    </row>
    <row r="234" s="155" customFormat="1" ht="19.35" customHeight="1" spans="1:3">
      <c r="A234" s="164" t="s">
        <v>505</v>
      </c>
      <c r="B234" s="165" t="s">
        <v>506</v>
      </c>
      <c r="C234" s="166">
        <f>C235+C240+C242+C244</f>
        <v>4527</v>
      </c>
    </row>
    <row r="235" s="155" customFormat="1" ht="19.35" customHeight="1" spans="1:3">
      <c r="A235" s="164" t="s">
        <v>507</v>
      </c>
      <c r="B235" s="165" t="s">
        <v>508</v>
      </c>
      <c r="C235" s="166">
        <f>C236+C237+C238+C239</f>
        <v>1316</v>
      </c>
    </row>
    <row r="236" s="155" customFormat="1" ht="19.35" customHeight="1" spans="1:3">
      <c r="A236" s="167" t="s">
        <v>509</v>
      </c>
      <c r="B236" s="168" t="s">
        <v>89</v>
      </c>
      <c r="C236" s="169">
        <v>460</v>
      </c>
    </row>
    <row r="237" s="155" customFormat="1" ht="19.35" customHeight="1" spans="1:3">
      <c r="A237" s="167" t="s">
        <v>510</v>
      </c>
      <c r="B237" s="168" t="s">
        <v>511</v>
      </c>
      <c r="C237" s="169">
        <v>664</v>
      </c>
    </row>
    <row r="238" s="155" customFormat="1" ht="19.35" customHeight="1" spans="1:3">
      <c r="A238" s="167" t="s">
        <v>512</v>
      </c>
      <c r="B238" s="168" t="s">
        <v>513</v>
      </c>
      <c r="C238" s="169">
        <v>186</v>
      </c>
    </row>
    <row r="239" s="155" customFormat="1" ht="19.35" customHeight="1" spans="1:3">
      <c r="A239" s="167" t="s">
        <v>514</v>
      </c>
      <c r="B239" s="168" t="s">
        <v>515</v>
      </c>
      <c r="C239" s="169">
        <v>6</v>
      </c>
    </row>
    <row r="240" s="155" customFormat="1" ht="19.35" customHeight="1" spans="1:3">
      <c r="A240" s="164" t="s">
        <v>516</v>
      </c>
      <c r="B240" s="165" t="s">
        <v>517</v>
      </c>
      <c r="C240" s="166">
        <f t="shared" ref="C240:C244" si="2">C241</f>
        <v>40</v>
      </c>
    </row>
    <row r="241" s="155" customFormat="1" ht="19.35" customHeight="1" spans="1:3">
      <c r="A241" s="167" t="s">
        <v>518</v>
      </c>
      <c r="B241" s="168" t="s">
        <v>519</v>
      </c>
      <c r="C241" s="169">
        <v>40</v>
      </c>
    </row>
    <row r="242" s="155" customFormat="1" ht="19.35" customHeight="1" spans="1:3">
      <c r="A242" s="164" t="s">
        <v>520</v>
      </c>
      <c r="B242" s="165" t="s">
        <v>521</v>
      </c>
      <c r="C242" s="166">
        <f t="shared" si="2"/>
        <v>510</v>
      </c>
    </row>
    <row r="243" s="155" customFormat="1" ht="19.35" customHeight="1" spans="1:3">
      <c r="A243" s="167" t="s">
        <v>522</v>
      </c>
      <c r="B243" s="168" t="s">
        <v>523</v>
      </c>
      <c r="C243" s="169">
        <v>510</v>
      </c>
    </row>
    <row r="244" s="155" customFormat="1" ht="19.35" customHeight="1" spans="1:3">
      <c r="A244" s="164" t="s">
        <v>524</v>
      </c>
      <c r="B244" s="165" t="s">
        <v>525</v>
      </c>
      <c r="C244" s="166">
        <f t="shared" si="2"/>
        <v>2661</v>
      </c>
    </row>
    <row r="245" s="155" customFormat="1" ht="19.35" customHeight="1" spans="1:3">
      <c r="A245" s="167" t="s">
        <v>526</v>
      </c>
      <c r="B245" s="168" t="s">
        <v>527</v>
      </c>
      <c r="C245" s="169">
        <v>2661</v>
      </c>
    </row>
    <row r="246" s="155" customFormat="1" ht="19.35" customHeight="1" spans="1:3">
      <c r="A246" s="171" t="s">
        <v>528</v>
      </c>
      <c r="B246" s="165" t="s">
        <v>529</v>
      </c>
      <c r="C246" s="166">
        <f>C247+C258+C267+C273+C276+C280+C282</f>
        <v>12551</v>
      </c>
    </row>
    <row r="247" s="155" customFormat="1" ht="19.35" customHeight="1" spans="1:3">
      <c r="A247" s="164" t="s">
        <v>530</v>
      </c>
      <c r="B247" s="165" t="s">
        <v>531</v>
      </c>
      <c r="C247" s="166">
        <f>SUM(C248:C257)</f>
        <v>4231</v>
      </c>
    </row>
    <row r="248" s="155" customFormat="1" ht="19.35" customHeight="1" spans="1:3">
      <c r="A248" s="167" t="s">
        <v>532</v>
      </c>
      <c r="B248" s="168" t="s">
        <v>89</v>
      </c>
      <c r="C248" s="169">
        <v>2749</v>
      </c>
    </row>
    <row r="249" s="155" customFormat="1" ht="19.35" customHeight="1" spans="1:3">
      <c r="A249" s="167" t="s">
        <v>533</v>
      </c>
      <c r="B249" s="168" t="s">
        <v>207</v>
      </c>
      <c r="C249" s="169">
        <v>415</v>
      </c>
    </row>
    <row r="250" s="155" customFormat="1" ht="19.35" customHeight="1" spans="1:3">
      <c r="A250" s="167" t="s">
        <v>534</v>
      </c>
      <c r="B250" s="168" t="s">
        <v>535</v>
      </c>
      <c r="C250" s="169">
        <v>56</v>
      </c>
    </row>
    <row r="251" s="155" customFormat="1" ht="19.35" customHeight="1" spans="1:3">
      <c r="A251" s="167" t="s">
        <v>536</v>
      </c>
      <c r="B251" s="168" t="s">
        <v>537</v>
      </c>
      <c r="C251" s="169">
        <v>35</v>
      </c>
    </row>
    <row r="252" s="155" customFormat="1" ht="19.35" customHeight="1" spans="1:3">
      <c r="A252" s="167" t="s">
        <v>538</v>
      </c>
      <c r="B252" s="168" t="s">
        <v>539</v>
      </c>
      <c r="C252" s="169">
        <v>700</v>
      </c>
    </row>
    <row r="253" s="155" customFormat="1" ht="19.35" customHeight="1" spans="1:3">
      <c r="A253" s="172" t="s">
        <v>540</v>
      </c>
      <c r="B253" s="173" t="s">
        <v>541</v>
      </c>
      <c r="C253" s="174"/>
    </row>
    <row r="254" s="155" customFormat="1" ht="19.35" customHeight="1" spans="1:3">
      <c r="A254" s="170" t="s">
        <v>542</v>
      </c>
      <c r="B254" s="175" t="s">
        <v>543</v>
      </c>
      <c r="C254" s="169"/>
    </row>
    <row r="255" s="155" customFormat="1" ht="19.35" customHeight="1" spans="1:3">
      <c r="A255" s="167" t="s">
        <v>544</v>
      </c>
      <c r="B255" s="168" t="s">
        <v>545</v>
      </c>
      <c r="C255" s="169">
        <v>7</v>
      </c>
    </row>
    <row r="256" s="155" customFormat="1" ht="19.35" customHeight="1" spans="1:3">
      <c r="A256" s="167" t="s">
        <v>546</v>
      </c>
      <c r="B256" s="168" t="s">
        <v>547</v>
      </c>
      <c r="C256" s="169">
        <v>8</v>
      </c>
    </row>
    <row r="257" s="155" customFormat="1" ht="19.35" customHeight="1" spans="1:3">
      <c r="A257" s="167" t="s">
        <v>548</v>
      </c>
      <c r="B257" s="168" t="s">
        <v>549</v>
      </c>
      <c r="C257" s="169">
        <v>261</v>
      </c>
    </row>
    <row r="258" s="155" customFormat="1" ht="19.35" customHeight="1" spans="1:3">
      <c r="A258" s="164" t="s">
        <v>550</v>
      </c>
      <c r="B258" s="165" t="s">
        <v>551</v>
      </c>
      <c r="C258" s="166">
        <f>SUM(C259:C266)</f>
        <v>2903</v>
      </c>
    </row>
    <row r="259" s="155" customFormat="1" ht="19.35" customHeight="1" spans="1:3">
      <c r="A259" s="167" t="s">
        <v>552</v>
      </c>
      <c r="B259" s="168" t="s">
        <v>89</v>
      </c>
      <c r="C259" s="169">
        <v>1600</v>
      </c>
    </row>
    <row r="260" s="155" customFormat="1" ht="19.35" customHeight="1" spans="1:3">
      <c r="A260" s="167" t="s">
        <v>553</v>
      </c>
      <c r="B260" s="168" t="s">
        <v>554</v>
      </c>
      <c r="C260" s="169">
        <v>746</v>
      </c>
    </row>
    <row r="261" s="155" customFormat="1" ht="19.35" customHeight="1" spans="1:3">
      <c r="A261" s="167" t="s">
        <v>555</v>
      </c>
      <c r="B261" s="168" t="s">
        <v>556</v>
      </c>
      <c r="C261" s="169">
        <v>66</v>
      </c>
    </row>
    <row r="262" s="155" customFormat="1" ht="19.35" customHeight="1" spans="1:3">
      <c r="A262" s="170" t="s">
        <v>557</v>
      </c>
      <c r="B262" s="168" t="s">
        <v>558</v>
      </c>
      <c r="C262" s="169"/>
    </row>
    <row r="263" s="155" customFormat="1" ht="19.35" customHeight="1" spans="1:3">
      <c r="A263" s="170" t="s">
        <v>559</v>
      </c>
      <c r="B263" s="176" t="s">
        <v>560</v>
      </c>
      <c r="C263" s="169"/>
    </row>
    <row r="264" s="155" customFormat="1" ht="19.35" customHeight="1" spans="1:3">
      <c r="A264" s="170" t="s">
        <v>561</v>
      </c>
      <c r="B264" s="177" t="s">
        <v>562</v>
      </c>
      <c r="C264" s="169"/>
    </row>
    <row r="265" s="155" customFormat="1" ht="19.35" customHeight="1" spans="1:3">
      <c r="A265" s="167" t="s">
        <v>563</v>
      </c>
      <c r="B265" s="168" t="s">
        <v>564</v>
      </c>
      <c r="C265" s="169">
        <v>5</v>
      </c>
    </row>
    <row r="266" s="155" customFormat="1" ht="19.35" customHeight="1" spans="1:3">
      <c r="A266" s="167" t="s">
        <v>565</v>
      </c>
      <c r="B266" s="168" t="s">
        <v>566</v>
      </c>
      <c r="C266" s="169">
        <v>486</v>
      </c>
    </row>
    <row r="267" s="155" customFormat="1" ht="19.35" customHeight="1" spans="1:3">
      <c r="A267" s="164" t="s">
        <v>567</v>
      </c>
      <c r="B267" s="165" t="s">
        <v>568</v>
      </c>
      <c r="C267" s="166">
        <f>SUM(C268:C272)</f>
        <v>2280</v>
      </c>
    </row>
    <row r="268" s="155" customFormat="1" ht="19.35" customHeight="1" spans="1:3">
      <c r="A268" s="167" t="s">
        <v>569</v>
      </c>
      <c r="B268" s="168" t="s">
        <v>89</v>
      </c>
      <c r="C268" s="169">
        <v>1090</v>
      </c>
    </row>
    <row r="269" s="155" customFormat="1" ht="19.35" customHeight="1" spans="1:3">
      <c r="A269" s="167" t="s">
        <v>570</v>
      </c>
      <c r="B269" s="168" t="s">
        <v>571</v>
      </c>
      <c r="C269" s="169">
        <v>10</v>
      </c>
    </row>
    <row r="270" s="155" customFormat="1" ht="19.35" customHeight="1" spans="1:3">
      <c r="A270" s="167" t="s">
        <v>572</v>
      </c>
      <c r="B270" s="168" t="s">
        <v>573</v>
      </c>
      <c r="C270" s="169">
        <v>20</v>
      </c>
    </row>
    <row r="271" s="155" customFormat="1" ht="19.35" customHeight="1" spans="1:3">
      <c r="A271" s="167" t="s">
        <v>574</v>
      </c>
      <c r="B271" s="168" t="s">
        <v>575</v>
      </c>
      <c r="C271" s="169">
        <v>500</v>
      </c>
    </row>
    <row r="272" s="155" customFormat="1" ht="19.35" customHeight="1" spans="1:3">
      <c r="A272" s="167" t="s">
        <v>576</v>
      </c>
      <c r="B272" s="168" t="s">
        <v>577</v>
      </c>
      <c r="C272" s="169">
        <v>660</v>
      </c>
    </row>
    <row r="273" s="155" customFormat="1" ht="19.35" customHeight="1" spans="1:3">
      <c r="A273" s="164" t="s">
        <v>578</v>
      </c>
      <c r="B273" s="165" t="s">
        <v>579</v>
      </c>
      <c r="C273" s="166">
        <f>SUM(C274:C275)</f>
        <v>2504</v>
      </c>
    </row>
    <row r="274" s="155" customFormat="1" ht="19.35" customHeight="1" spans="1:3">
      <c r="A274" s="167" t="s">
        <v>580</v>
      </c>
      <c r="B274" s="168" t="s">
        <v>89</v>
      </c>
      <c r="C274" s="169">
        <v>70</v>
      </c>
    </row>
    <row r="275" s="155" customFormat="1" ht="19.35" customHeight="1" spans="1:3">
      <c r="A275" s="167" t="s">
        <v>581</v>
      </c>
      <c r="B275" s="168" t="s">
        <v>582</v>
      </c>
      <c r="C275" s="169">
        <v>2434</v>
      </c>
    </row>
    <row r="276" s="155" customFormat="1" ht="19.35" customHeight="1" spans="1:3">
      <c r="A276" s="164" t="s">
        <v>583</v>
      </c>
      <c r="B276" s="165" t="s">
        <v>584</v>
      </c>
      <c r="C276" s="166">
        <f>SUM(C277:C279)</f>
        <v>449</v>
      </c>
    </row>
    <row r="277" s="155" customFormat="1" ht="19.35" customHeight="1" spans="1:3">
      <c r="A277" s="167" t="s">
        <v>585</v>
      </c>
      <c r="B277" s="168" t="s">
        <v>586</v>
      </c>
      <c r="C277" s="169">
        <v>165</v>
      </c>
    </row>
    <row r="278" s="155" customFormat="1" ht="19.35" customHeight="1" spans="1:3">
      <c r="A278" s="167" t="s">
        <v>587</v>
      </c>
      <c r="B278" s="168" t="s">
        <v>588</v>
      </c>
      <c r="C278" s="169">
        <v>284</v>
      </c>
    </row>
    <row r="279" s="155" customFormat="1" ht="19.35" customHeight="1" spans="1:3">
      <c r="A279" s="170" t="s">
        <v>589</v>
      </c>
      <c r="B279" s="178" t="s">
        <v>590</v>
      </c>
      <c r="C279" s="169"/>
    </row>
    <row r="280" s="155" customFormat="1" ht="19.35" customHeight="1" spans="1:3">
      <c r="A280" s="164" t="s">
        <v>591</v>
      </c>
      <c r="B280" s="165" t="s">
        <v>592</v>
      </c>
      <c r="C280" s="166">
        <f>C281</f>
        <v>50</v>
      </c>
    </row>
    <row r="281" s="155" customFormat="1" ht="19.35" customHeight="1" spans="1:3">
      <c r="A281" s="167" t="s">
        <v>593</v>
      </c>
      <c r="B281" s="168" t="s">
        <v>594</v>
      </c>
      <c r="C281" s="169">
        <v>50</v>
      </c>
    </row>
    <row r="282" s="155" customFormat="1" ht="19.35" customHeight="1" spans="1:3">
      <c r="A282" s="164" t="s">
        <v>595</v>
      </c>
      <c r="B282" s="165" t="s">
        <v>596</v>
      </c>
      <c r="C282" s="166">
        <f>C283+C284</f>
        <v>134</v>
      </c>
    </row>
    <row r="283" s="155" customFormat="1" ht="19.35" customHeight="1" spans="1:3">
      <c r="A283" s="167" t="s">
        <v>597</v>
      </c>
      <c r="B283" s="168" t="s">
        <v>598</v>
      </c>
      <c r="C283" s="169">
        <v>54</v>
      </c>
    </row>
    <row r="284" s="155" customFormat="1" ht="19.35" customHeight="1" spans="1:3">
      <c r="A284" s="167" t="s">
        <v>599</v>
      </c>
      <c r="B284" s="168" t="s">
        <v>600</v>
      </c>
      <c r="C284" s="169">
        <v>80</v>
      </c>
    </row>
    <row r="285" s="155" customFormat="1" ht="19.35" customHeight="1" spans="1:3">
      <c r="A285" s="164" t="s">
        <v>601</v>
      </c>
      <c r="B285" s="165" t="s">
        <v>602</v>
      </c>
      <c r="C285" s="166">
        <f>C286+C291</f>
        <v>1710</v>
      </c>
    </row>
    <row r="286" s="155" customFormat="1" ht="19.35" customHeight="1" spans="1:3">
      <c r="A286" s="164" t="s">
        <v>603</v>
      </c>
      <c r="B286" s="165" t="s">
        <v>604</v>
      </c>
      <c r="C286" s="166">
        <f>C287+C288+C289+C290</f>
        <v>1560</v>
      </c>
    </row>
    <row r="287" s="155" customFormat="1" ht="19.35" customHeight="1" spans="1:3">
      <c r="A287" s="167" t="s">
        <v>605</v>
      </c>
      <c r="B287" s="168" t="s">
        <v>89</v>
      </c>
      <c r="C287" s="169">
        <v>1195</v>
      </c>
    </row>
    <row r="288" s="155" customFormat="1" ht="19.35" customHeight="1" spans="1:3">
      <c r="A288" s="167" t="s">
        <v>606</v>
      </c>
      <c r="B288" s="168" t="s">
        <v>607</v>
      </c>
      <c r="C288" s="169">
        <v>360</v>
      </c>
    </row>
    <row r="289" s="155" customFormat="1" ht="19.35" customHeight="1" spans="1:3">
      <c r="A289" s="167" t="s">
        <v>608</v>
      </c>
      <c r="B289" s="168" t="s">
        <v>609</v>
      </c>
      <c r="C289" s="169">
        <v>3</v>
      </c>
    </row>
    <row r="290" s="155" customFormat="1" ht="19.35" customHeight="1" spans="1:3">
      <c r="A290" s="167" t="s">
        <v>610</v>
      </c>
      <c r="B290" s="168" t="s">
        <v>611</v>
      </c>
      <c r="C290" s="169">
        <v>2</v>
      </c>
    </row>
    <row r="291" s="155" customFormat="1" ht="19.35" customHeight="1" spans="1:3">
      <c r="A291" s="164" t="s">
        <v>612</v>
      </c>
      <c r="B291" s="165" t="s">
        <v>613</v>
      </c>
      <c r="C291" s="166">
        <f t="shared" ref="C291:C296" si="3">C292</f>
        <v>150</v>
      </c>
    </row>
    <row r="292" s="155" customFormat="1" ht="19.35" customHeight="1" spans="1:3">
      <c r="A292" s="167" t="s">
        <v>614</v>
      </c>
      <c r="B292" s="168" t="s">
        <v>615</v>
      </c>
      <c r="C292" s="169">
        <v>150</v>
      </c>
    </row>
    <row r="293" s="155" customFormat="1" ht="19.35" customHeight="1" spans="1:3">
      <c r="A293" s="164" t="s">
        <v>616</v>
      </c>
      <c r="B293" s="165" t="s">
        <v>617</v>
      </c>
      <c r="C293" s="166">
        <f>C294+C296+C298</f>
        <v>707</v>
      </c>
    </row>
    <row r="294" s="155" customFormat="1" ht="19.35" customHeight="1" spans="1:3">
      <c r="A294" s="164" t="s">
        <v>618</v>
      </c>
      <c r="B294" s="165" t="s">
        <v>619</v>
      </c>
      <c r="C294" s="166">
        <f t="shared" si="3"/>
        <v>131</v>
      </c>
    </row>
    <row r="295" s="155" customFormat="1" ht="19.35" customHeight="1" spans="1:3">
      <c r="A295" s="167" t="s">
        <v>620</v>
      </c>
      <c r="B295" s="168" t="s">
        <v>89</v>
      </c>
      <c r="C295" s="169">
        <v>131</v>
      </c>
    </row>
    <row r="296" s="155" customFormat="1" ht="19.35" customHeight="1" spans="1:3">
      <c r="A296" s="164" t="s">
        <v>621</v>
      </c>
      <c r="B296" s="165" t="s">
        <v>622</v>
      </c>
      <c r="C296" s="166">
        <f t="shared" si="3"/>
        <v>30</v>
      </c>
    </row>
    <row r="297" s="155" customFormat="1" ht="19.35" customHeight="1" spans="1:3">
      <c r="A297" s="167" t="s">
        <v>623</v>
      </c>
      <c r="B297" s="168" t="s">
        <v>624</v>
      </c>
      <c r="C297" s="169">
        <v>30</v>
      </c>
    </row>
    <row r="298" s="155" customFormat="1" ht="19.35" customHeight="1" spans="1:3">
      <c r="A298" s="164" t="s">
        <v>625</v>
      </c>
      <c r="B298" s="165" t="s">
        <v>626</v>
      </c>
      <c r="C298" s="166">
        <f>C299+C300</f>
        <v>546</v>
      </c>
    </row>
    <row r="299" s="155" customFormat="1" ht="19.35" customHeight="1" spans="1:3">
      <c r="A299" s="167" t="s">
        <v>627</v>
      </c>
      <c r="B299" s="168" t="s">
        <v>89</v>
      </c>
      <c r="C299" s="169">
        <v>107</v>
      </c>
    </row>
    <row r="300" s="155" customFormat="1" ht="19.35" customHeight="1" spans="1:3">
      <c r="A300" s="167" t="s">
        <v>628</v>
      </c>
      <c r="B300" s="168" t="s">
        <v>629</v>
      </c>
      <c r="C300" s="169">
        <v>439</v>
      </c>
    </row>
    <row r="301" s="155" customFormat="1" ht="19.35" customHeight="1" spans="1:3">
      <c r="A301" s="164" t="s">
        <v>630</v>
      </c>
      <c r="B301" s="165" t="s">
        <v>631</v>
      </c>
      <c r="C301" s="166">
        <f>C302+C304</f>
        <v>892</v>
      </c>
    </row>
    <row r="302" s="155" customFormat="1" ht="19.35" customHeight="1" spans="1:3">
      <c r="A302" s="164" t="s">
        <v>632</v>
      </c>
      <c r="B302" s="165" t="s">
        <v>633</v>
      </c>
      <c r="C302" s="166">
        <f>C303</f>
        <v>55</v>
      </c>
    </row>
    <row r="303" s="155" customFormat="1" ht="19.35" customHeight="1" spans="1:3">
      <c r="A303" s="167" t="s">
        <v>634</v>
      </c>
      <c r="B303" s="168" t="s">
        <v>635</v>
      </c>
      <c r="C303" s="169">
        <v>55</v>
      </c>
    </row>
    <row r="304" s="155" customFormat="1" ht="19.35" customHeight="1" spans="1:3">
      <c r="A304" s="164" t="s">
        <v>636</v>
      </c>
      <c r="B304" s="165" t="s">
        <v>637</v>
      </c>
      <c r="C304" s="166">
        <f>C305+C306</f>
        <v>837</v>
      </c>
    </row>
    <row r="305" s="155" customFormat="1" ht="19.35" customHeight="1" spans="1:3">
      <c r="A305" s="167" t="s">
        <v>638</v>
      </c>
      <c r="B305" s="168" t="s">
        <v>89</v>
      </c>
      <c r="C305" s="169">
        <v>147</v>
      </c>
    </row>
    <row r="306" s="155" customFormat="1" ht="19.35" customHeight="1" spans="1:3">
      <c r="A306" s="167" t="s">
        <v>639</v>
      </c>
      <c r="B306" s="168" t="s">
        <v>640</v>
      </c>
      <c r="C306" s="169">
        <v>690</v>
      </c>
    </row>
    <row r="307" s="155" customFormat="1" ht="19.35" customHeight="1" spans="1:3">
      <c r="A307" s="164" t="s">
        <v>641</v>
      </c>
      <c r="B307" s="165" t="s">
        <v>642</v>
      </c>
      <c r="C307" s="166">
        <f>C308+C314+C316</f>
        <v>1439</v>
      </c>
    </row>
    <row r="308" s="155" customFormat="1" ht="19.35" customHeight="1" spans="1:3">
      <c r="A308" s="164" t="s">
        <v>643</v>
      </c>
      <c r="B308" s="165" t="s">
        <v>644</v>
      </c>
      <c r="C308" s="166">
        <f>SUM(C309:C313)</f>
        <v>1379</v>
      </c>
    </row>
    <row r="309" s="155" customFormat="1" ht="19.35" customHeight="1" spans="1:3">
      <c r="A309" s="167" t="s">
        <v>645</v>
      </c>
      <c r="B309" s="168" t="s">
        <v>89</v>
      </c>
      <c r="C309" s="169">
        <v>818</v>
      </c>
    </row>
    <row r="310" s="155" customFormat="1" ht="19.35" customHeight="1" spans="1:3">
      <c r="A310" s="167" t="s">
        <v>646</v>
      </c>
      <c r="B310" s="168" t="s">
        <v>647</v>
      </c>
      <c r="C310" s="169">
        <v>30</v>
      </c>
    </row>
    <row r="311" s="155" customFormat="1" ht="19.35" customHeight="1" spans="1:3">
      <c r="A311" s="167" t="s">
        <v>648</v>
      </c>
      <c r="B311" s="168" t="s">
        <v>649</v>
      </c>
      <c r="C311" s="169">
        <v>100</v>
      </c>
    </row>
    <row r="312" s="155" customFormat="1" ht="19.35" customHeight="1" spans="1:3">
      <c r="A312" s="167" t="s">
        <v>650</v>
      </c>
      <c r="B312" s="168" t="s">
        <v>207</v>
      </c>
      <c r="C312" s="169">
        <v>231</v>
      </c>
    </row>
    <row r="313" s="155" customFormat="1" ht="19.35" customHeight="1" spans="1:3">
      <c r="A313" s="167" t="s">
        <v>651</v>
      </c>
      <c r="B313" s="168" t="s">
        <v>652</v>
      </c>
      <c r="C313" s="169">
        <v>200</v>
      </c>
    </row>
    <row r="314" s="155" customFormat="1" ht="19.35" customHeight="1" spans="1:3">
      <c r="A314" s="164" t="s">
        <v>653</v>
      </c>
      <c r="B314" s="165" t="s">
        <v>654</v>
      </c>
      <c r="C314" s="166">
        <f>C315</f>
        <v>5</v>
      </c>
    </row>
    <row r="315" s="155" customFormat="1" ht="19.35" customHeight="1" spans="1:3">
      <c r="A315" s="167" t="s">
        <v>655</v>
      </c>
      <c r="B315" s="168" t="s">
        <v>656</v>
      </c>
      <c r="C315" s="169">
        <v>5</v>
      </c>
    </row>
    <row r="316" s="155" customFormat="1" ht="19.35" customHeight="1" spans="1:3">
      <c r="A316" s="164" t="s">
        <v>657</v>
      </c>
      <c r="B316" s="165" t="s">
        <v>658</v>
      </c>
      <c r="C316" s="166">
        <f>C317+C318</f>
        <v>55</v>
      </c>
    </row>
    <row r="317" s="155" customFormat="1" ht="19.35" customHeight="1" spans="1:3">
      <c r="A317" s="167" t="s">
        <v>659</v>
      </c>
      <c r="B317" s="168" t="s">
        <v>89</v>
      </c>
      <c r="C317" s="169">
        <v>23</v>
      </c>
    </row>
    <row r="318" s="155" customFormat="1" ht="19.35" customHeight="1" spans="1:3">
      <c r="A318" s="167" t="s">
        <v>660</v>
      </c>
      <c r="B318" s="168" t="s">
        <v>661</v>
      </c>
      <c r="C318" s="169">
        <v>32</v>
      </c>
    </row>
    <row r="319" s="155" customFormat="1" ht="19.35" customHeight="1" spans="1:3">
      <c r="A319" s="164" t="s">
        <v>662</v>
      </c>
      <c r="B319" s="165" t="s">
        <v>663</v>
      </c>
      <c r="C319" s="166">
        <f>C322+C324</f>
        <v>5827</v>
      </c>
    </row>
    <row r="320" s="155" customFormat="1" ht="19.35" customHeight="1" spans="1:3">
      <c r="A320" s="171" t="s">
        <v>664</v>
      </c>
      <c r="B320" s="165" t="s">
        <v>665</v>
      </c>
      <c r="C320" s="166"/>
    </row>
    <row r="321" s="155" customFormat="1" ht="19.35" customHeight="1" spans="1:3">
      <c r="A321" s="170" t="s">
        <v>666</v>
      </c>
      <c r="B321" s="179" t="s">
        <v>667</v>
      </c>
      <c r="C321" s="169"/>
    </row>
    <row r="322" s="155" customFormat="1" ht="19.35" customHeight="1" spans="1:3">
      <c r="A322" s="164" t="s">
        <v>668</v>
      </c>
      <c r="B322" s="165" t="s">
        <v>669</v>
      </c>
      <c r="C322" s="166">
        <f>C323</f>
        <v>5550</v>
      </c>
    </row>
    <row r="323" s="155" customFormat="1" ht="19.35" customHeight="1" spans="1:3">
      <c r="A323" s="167" t="s">
        <v>670</v>
      </c>
      <c r="B323" s="168" t="s">
        <v>671</v>
      </c>
      <c r="C323" s="169">
        <v>5550</v>
      </c>
    </row>
    <row r="324" s="155" customFormat="1" ht="19.35" customHeight="1" spans="1:3">
      <c r="A324" s="164" t="s">
        <v>672</v>
      </c>
      <c r="B324" s="165" t="s">
        <v>673</v>
      </c>
      <c r="C324" s="166">
        <f>C325</f>
        <v>277</v>
      </c>
    </row>
    <row r="325" s="155" customFormat="1" ht="19.35" customHeight="1" spans="1:3">
      <c r="A325" s="167" t="s">
        <v>674</v>
      </c>
      <c r="B325" s="168" t="s">
        <v>675</v>
      </c>
      <c r="C325" s="169">
        <v>277</v>
      </c>
    </row>
    <row r="326" s="155" customFormat="1" ht="19.35" customHeight="1" spans="1:3">
      <c r="A326" s="164" t="s">
        <v>676</v>
      </c>
      <c r="B326" s="165" t="s">
        <v>677</v>
      </c>
      <c r="C326" s="166">
        <f>C327+C330</f>
        <v>47</v>
      </c>
    </row>
    <row r="327" s="155" customFormat="1" ht="19.35" customHeight="1" spans="1:3">
      <c r="A327" s="164" t="s">
        <v>678</v>
      </c>
      <c r="B327" s="165" t="s">
        <v>679</v>
      </c>
      <c r="C327" s="166">
        <f>C328+C329</f>
        <v>27</v>
      </c>
    </row>
    <row r="328" s="155" customFormat="1" ht="19.35" customHeight="1" spans="1:3">
      <c r="A328" s="167" t="s">
        <v>680</v>
      </c>
      <c r="B328" s="168" t="s">
        <v>89</v>
      </c>
      <c r="C328" s="169">
        <v>12</v>
      </c>
    </row>
    <row r="329" s="155" customFormat="1" ht="19.35" customHeight="1" spans="1:3">
      <c r="A329" s="167" t="s">
        <v>681</v>
      </c>
      <c r="B329" s="168" t="s">
        <v>682</v>
      </c>
      <c r="C329" s="169">
        <v>15</v>
      </c>
    </row>
    <row r="330" s="155" customFormat="1" ht="19.35" customHeight="1" spans="1:3">
      <c r="A330" s="164" t="s">
        <v>683</v>
      </c>
      <c r="B330" s="165" t="s">
        <v>684</v>
      </c>
      <c r="C330" s="166">
        <f>C331</f>
        <v>20</v>
      </c>
    </row>
    <row r="331" s="155" customFormat="1" ht="19.35" customHeight="1" spans="1:3">
      <c r="A331" s="167" t="s">
        <v>685</v>
      </c>
      <c r="B331" s="168" t="s">
        <v>686</v>
      </c>
      <c r="C331" s="169">
        <v>20</v>
      </c>
    </row>
    <row r="332" s="155" customFormat="1" ht="19.35" customHeight="1" spans="1:3">
      <c r="A332" s="164" t="s">
        <v>687</v>
      </c>
      <c r="B332" s="165" t="s">
        <v>688</v>
      </c>
      <c r="C332" s="166">
        <v>2000</v>
      </c>
    </row>
    <row r="333" s="155" customFormat="1" ht="19.35" customHeight="1" spans="1:3">
      <c r="A333" s="164" t="s">
        <v>689</v>
      </c>
      <c r="B333" s="165" t="s">
        <v>690</v>
      </c>
      <c r="C333" s="166">
        <v>2000</v>
      </c>
    </row>
    <row r="334" s="155" customFormat="1" ht="19.35" customHeight="1" spans="1:3">
      <c r="A334" s="167" t="s">
        <v>691</v>
      </c>
      <c r="B334" s="168" t="s">
        <v>692</v>
      </c>
      <c r="C334" s="169">
        <v>2000</v>
      </c>
    </row>
    <row r="335" s="155" customFormat="1" ht="19.35" customHeight="1" spans="1:3">
      <c r="A335" s="164" t="s">
        <v>693</v>
      </c>
      <c r="B335" s="165" t="s">
        <v>694</v>
      </c>
      <c r="C335" s="166">
        <f>C336+C338</f>
        <v>2330</v>
      </c>
    </row>
    <row r="336" s="155" customFormat="1" ht="19.35" customHeight="1" spans="1:3">
      <c r="A336" s="164" t="s">
        <v>695</v>
      </c>
      <c r="B336" s="165" t="s">
        <v>696</v>
      </c>
      <c r="C336" s="166">
        <f>C337</f>
        <v>2320</v>
      </c>
    </row>
    <row r="337" s="155" customFormat="1" ht="19.35" customHeight="1" spans="1:3">
      <c r="A337" s="167" t="s">
        <v>697</v>
      </c>
      <c r="B337" s="168" t="s">
        <v>698</v>
      </c>
      <c r="C337" s="169">
        <v>2320</v>
      </c>
    </row>
    <row r="338" s="155" customFormat="1" ht="19.35" customHeight="1" spans="1:3">
      <c r="A338" s="164" t="s">
        <v>699</v>
      </c>
      <c r="B338" s="165" t="s">
        <v>700</v>
      </c>
      <c r="C338" s="166">
        <v>10</v>
      </c>
    </row>
    <row r="339" s="155" customFormat="1" ht="19.35" customHeight="1" spans="1:3">
      <c r="A339" s="167" t="s">
        <v>701</v>
      </c>
      <c r="B339" s="168" t="s">
        <v>702</v>
      </c>
      <c r="C339" s="169">
        <v>10</v>
      </c>
    </row>
    <row r="340" s="155" customFormat="1" ht="19.35" customHeight="1" spans="1:3">
      <c r="A340" s="164" t="s">
        <v>703</v>
      </c>
      <c r="B340" s="165" t="s">
        <v>704</v>
      </c>
      <c r="C340" s="166">
        <v>8000</v>
      </c>
    </row>
    <row r="341" s="155" customFormat="1" ht="19.35" customHeight="1" spans="1:3">
      <c r="A341" s="164" t="s">
        <v>705</v>
      </c>
      <c r="B341" s="165" t="s">
        <v>706</v>
      </c>
      <c r="C341" s="166">
        <v>8000</v>
      </c>
    </row>
    <row r="342" s="155" customFormat="1" ht="19.35" customHeight="1" spans="1:3">
      <c r="A342" s="167" t="s">
        <v>707</v>
      </c>
      <c r="B342" s="168" t="s">
        <v>708</v>
      </c>
      <c r="C342" s="169">
        <v>8000</v>
      </c>
    </row>
  </sheetData>
  <mergeCells count="1">
    <mergeCell ref="A2:C2"/>
  </mergeCells>
  <printOptions horizontalCentered="1"/>
  <pageMargins left="0.786805555555556" right="0.786805555555556" top="1.18055555555556" bottom="0.984027777777778" header="0.511805555555556" footer="0.511805555555556"/>
  <pageSetup paperSize="9"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51"/>
  <sheetViews>
    <sheetView showGridLines="0" workbookViewId="0">
      <selection activeCell="B18" sqref="B18"/>
    </sheetView>
  </sheetViews>
  <sheetFormatPr defaultColWidth="8" defaultRowHeight="12.75" customHeight="1" outlineLevelCol="2"/>
  <cols>
    <col min="1" max="1" width="21.5" style="142" customWidth="1"/>
    <col min="2" max="2" width="40" style="142" customWidth="1"/>
    <col min="3" max="3" width="22.5" style="146" customWidth="1"/>
    <col min="4" max="253" width="8" style="58"/>
    <col min="254" max="254" width="16.6296296296296" style="58" customWidth="1"/>
    <col min="255" max="255" width="27.6296296296296" style="58" customWidth="1"/>
    <col min="256" max="256" width="25.5" style="58" customWidth="1"/>
    <col min="257" max="257" width="6" style="58" customWidth="1"/>
    <col min="258" max="509" width="8" style="58"/>
    <col min="510" max="510" width="16.6296296296296" style="58" customWidth="1"/>
    <col min="511" max="511" width="27.6296296296296" style="58" customWidth="1"/>
    <col min="512" max="512" width="25.5" style="58" customWidth="1"/>
    <col min="513" max="513" width="6" style="58" customWidth="1"/>
    <col min="514" max="765" width="8" style="58"/>
    <col min="766" max="766" width="16.6296296296296" style="58" customWidth="1"/>
    <col min="767" max="767" width="27.6296296296296" style="58" customWidth="1"/>
    <col min="768" max="768" width="25.5" style="58" customWidth="1"/>
    <col min="769" max="769" width="6" style="58" customWidth="1"/>
    <col min="770" max="1021" width="8" style="58"/>
    <col min="1022" max="1022" width="16.6296296296296" style="58" customWidth="1"/>
    <col min="1023" max="1023" width="27.6296296296296" style="58" customWidth="1"/>
    <col min="1024" max="1024" width="25.5" style="58" customWidth="1"/>
    <col min="1025" max="1025" width="6" style="58" customWidth="1"/>
    <col min="1026" max="1277" width="8" style="58"/>
    <col min="1278" max="1278" width="16.6296296296296" style="58" customWidth="1"/>
    <col min="1279" max="1279" width="27.6296296296296" style="58" customWidth="1"/>
    <col min="1280" max="1280" width="25.5" style="58" customWidth="1"/>
    <col min="1281" max="1281" width="6" style="58" customWidth="1"/>
    <col min="1282" max="1533" width="8" style="58"/>
    <col min="1534" max="1534" width="16.6296296296296" style="58" customWidth="1"/>
    <col min="1535" max="1535" width="27.6296296296296" style="58" customWidth="1"/>
    <col min="1536" max="1536" width="25.5" style="58" customWidth="1"/>
    <col min="1537" max="1537" width="6" style="58" customWidth="1"/>
    <col min="1538" max="1789" width="8" style="58"/>
    <col min="1790" max="1790" width="16.6296296296296" style="58" customWidth="1"/>
    <col min="1791" max="1791" width="27.6296296296296" style="58" customWidth="1"/>
    <col min="1792" max="1792" width="25.5" style="58" customWidth="1"/>
    <col min="1793" max="1793" width="6" style="58" customWidth="1"/>
    <col min="1794" max="2045" width="8" style="58"/>
    <col min="2046" max="2046" width="16.6296296296296" style="58" customWidth="1"/>
    <col min="2047" max="2047" width="27.6296296296296" style="58" customWidth="1"/>
    <col min="2048" max="2048" width="25.5" style="58" customWidth="1"/>
    <col min="2049" max="2049" width="6" style="58" customWidth="1"/>
    <col min="2050" max="2301" width="8" style="58"/>
    <col min="2302" max="2302" width="16.6296296296296" style="58" customWidth="1"/>
    <col min="2303" max="2303" width="27.6296296296296" style="58" customWidth="1"/>
    <col min="2304" max="2304" width="25.5" style="58" customWidth="1"/>
    <col min="2305" max="2305" width="6" style="58" customWidth="1"/>
    <col min="2306" max="2557" width="8" style="58"/>
    <col min="2558" max="2558" width="16.6296296296296" style="58" customWidth="1"/>
    <col min="2559" max="2559" width="27.6296296296296" style="58" customWidth="1"/>
    <col min="2560" max="2560" width="25.5" style="58" customWidth="1"/>
    <col min="2561" max="2561" width="6" style="58" customWidth="1"/>
    <col min="2562" max="2813" width="8" style="58"/>
    <col min="2814" max="2814" width="16.6296296296296" style="58" customWidth="1"/>
    <col min="2815" max="2815" width="27.6296296296296" style="58" customWidth="1"/>
    <col min="2816" max="2816" width="25.5" style="58" customWidth="1"/>
    <col min="2817" max="2817" width="6" style="58" customWidth="1"/>
    <col min="2818" max="3069" width="8" style="58"/>
    <col min="3070" max="3070" width="16.6296296296296" style="58" customWidth="1"/>
    <col min="3071" max="3071" width="27.6296296296296" style="58" customWidth="1"/>
    <col min="3072" max="3072" width="25.5" style="58" customWidth="1"/>
    <col min="3073" max="3073" width="6" style="58" customWidth="1"/>
    <col min="3074" max="3325" width="8" style="58"/>
    <col min="3326" max="3326" width="16.6296296296296" style="58" customWidth="1"/>
    <col min="3327" max="3327" width="27.6296296296296" style="58" customWidth="1"/>
    <col min="3328" max="3328" width="25.5" style="58" customWidth="1"/>
    <col min="3329" max="3329" width="6" style="58" customWidth="1"/>
    <col min="3330" max="3581" width="8" style="58"/>
    <col min="3582" max="3582" width="16.6296296296296" style="58" customWidth="1"/>
    <col min="3583" max="3583" width="27.6296296296296" style="58" customWidth="1"/>
    <col min="3584" max="3584" width="25.5" style="58" customWidth="1"/>
    <col min="3585" max="3585" width="6" style="58" customWidth="1"/>
    <col min="3586" max="3837" width="8" style="58"/>
    <col min="3838" max="3838" width="16.6296296296296" style="58" customWidth="1"/>
    <col min="3839" max="3839" width="27.6296296296296" style="58" customWidth="1"/>
    <col min="3840" max="3840" width="25.5" style="58" customWidth="1"/>
    <col min="3841" max="3841" width="6" style="58" customWidth="1"/>
    <col min="3842" max="4093" width="8" style="58"/>
    <col min="4094" max="4094" width="16.6296296296296" style="58" customWidth="1"/>
    <col min="4095" max="4095" width="27.6296296296296" style="58" customWidth="1"/>
    <col min="4096" max="4096" width="25.5" style="58" customWidth="1"/>
    <col min="4097" max="4097" width="6" style="58" customWidth="1"/>
    <col min="4098" max="4349" width="8" style="58"/>
    <col min="4350" max="4350" width="16.6296296296296" style="58" customWidth="1"/>
    <col min="4351" max="4351" width="27.6296296296296" style="58" customWidth="1"/>
    <col min="4352" max="4352" width="25.5" style="58" customWidth="1"/>
    <col min="4353" max="4353" width="6" style="58" customWidth="1"/>
    <col min="4354" max="4605" width="8" style="58"/>
    <col min="4606" max="4606" width="16.6296296296296" style="58" customWidth="1"/>
    <col min="4607" max="4607" width="27.6296296296296" style="58" customWidth="1"/>
    <col min="4608" max="4608" width="25.5" style="58" customWidth="1"/>
    <col min="4609" max="4609" width="6" style="58" customWidth="1"/>
    <col min="4610" max="4861" width="8" style="58"/>
    <col min="4862" max="4862" width="16.6296296296296" style="58" customWidth="1"/>
    <col min="4863" max="4863" width="27.6296296296296" style="58" customWidth="1"/>
    <col min="4864" max="4864" width="25.5" style="58" customWidth="1"/>
    <col min="4865" max="4865" width="6" style="58" customWidth="1"/>
    <col min="4866" max="5117" width="8" style="58"/>
    <col min="5118" max="5118" width="16.6296296296296" style="58" customWidth="1"/>
    <col min="5119" max="5119" width="27.6296296296296" style="58" customWidth="1"/>
    <col min="5120" max="5120" width="25.5" style="58" customWidth="1"/>
    <col min="5121" max="5121" width="6" style="58" customWidth="1"/>
    <col min="5122" max="5373" width="8" style="58"/>
    <col min="5374" max="5374" width="16.6296296296296" style="58" customWidth="1"/>
    <col min="5375" max="5375" width="27.6296296296296" style="58" customWidth="1"/>
    <col min="5376" max="5376" width="25.5" style="58" customWidth="1"/>
    <col min="5377" max="5377" width="6" style="58" customWidth="1"/>
    <col min="5378" max="5629" width="8" style="58"/>
    <col min="5630" max="5630" width="16.6296296296296" style="58" customWidth="1"/>
    <col min="5631" max="5631" width="27.6296296296296" style="58" customWidth="1"/>
    <col min="5632" max="5632" width="25.5" style="58" customWidth="1"/>
    <col min="5633" max="5633" width="6" style="58" customWidth="1"/>
    <col min="5634" max="5885" width="8" style="58"/>
    <col min="5886" max="5886" width="16.6296296296296" style="58" customWidth="1"/>
    <col min="5887" max="5887" width="27.6296296296296" style="58" customWidth="1"/>
    <col min="5888" max="5888" width="25.5" style="58" customWidth="1"/>
    <col min="5889" max="5889" width="6" style="58" customWidth="1"/>
    <col min="5890" max="6141" width="8" style="58"/>
    <col min="6142" max="6142" width="16.6296296296296" style="58" customWidth="1"/>
    <col min="6143" max="6143" width="27.6296296296296" style="58" customWidth="1"/>
    <col min="6144" max="6144" width="25.5" style="58" customWidth="1"/>
    <col min="6145" max="6145" width="6" style="58" customWidth="1"/>
    <col min="6146" max="6397" width="8" style="58"/>
    <col min="6398" max="6398" width="16.6296296296296" style="58" customWidth="1"/>
    <col min="6399" max="6399" width="27.6296296296296" style="58" customWidth="1"/>
    <col min="6400" max="6400" width="25.5" style="58" customWidth="1"/>
    <col min="6401" max="6401" width="6" style="58" customWidth="1"/>
    <col min="6402" max="6653" width="8" style="58"/>
    <col min="6654" max="6654" width="16.6296296296296" style="58" customWidth="1"/>
    <col min="6655" max="6655" width="27.6296296296296" style="58" customWidth="1"/>
    <col min="6656" max="6656" width="25.5" style="58" customWidth="1"/>
    <col min="6657" max="6657" width="6" style="58" customWidth="1"/>
    <col min="6658" max="6909" width="8" style="58"/>
    <col min="6910" max="6910" width="16.6296296296296" style="58" customWidth="1"/>
    <col min="6911" max="6911" width="27.6296296296296" style="58" customWidth="1"/>
    <col min="6912" max="6912" width="25.5" style="58" customWidth="1"/>
    <col min="6913" max="6913" width="6" style="58" customWidth="1"/>
    <col min="6914" max="7165" width="8" style="58"/>
    <col min="7166" max="7166" width="16.6296296296296" style="58" customWidth="1"/>
    <col min="7167" max="7167" width="27.6296296296296" style="58" customWidth="1"/>
    <col min="7168" max="7168" width="25.5" style="58" customWidth="1"/>
    <col min="7169" max="7169" width="6" style="58" customWidth="1"/>
    <col min="7170" max="7421" width="8" style="58"/>
    <col min="7422" max="7422" width="16.6296296296296" style="58" customWidth="1"/>
    <col min="7423" max="7423" width="27.6296296296296" style="58" customWidth="1"/>
    <col min="7424" max="7424" width="25.5" style="58" customWidth="1"/>
    <col min="7425" max="7425" width="6" style="58" customWidth="1"/>
    <col min="7426" max="7677" width="8" style="58"/>
    <col min="7678" max="7678" width="16.6296296296296" style="58" customWidth="1"/>
    <col min="7679" max="7679" width="27.6296296296296" style="58" customWidth="1"/>
    <col min="7680" max="7680" width="25.5" style="58" customWidth="1"/>
    <col min="7681" max="7681" width="6" style="58" customWidth="1"/>
    <col min="7682" max="7933" width="8" style="58"/>
    <col min="7934" max="7934" width="16.6296296296296" style="58" customWidth="1"/>
    <col min="7935" max="7935" width="27.6296296296296" style="58" customWidth="1"/>
    <col min="7936" max="7936" width="25.5" style="58" customWidth="1"/>
    <col min="7937" max="7937" width="6" style="58" customWidth="1"/>
    <col min="7938" max="8189" width="8" style="58"/>
    <col min="8190" max="8190" width="16.6296296296296" style="58" customWidth="1"/>
    <col min="8191" max="8191" width="27.6296296296296" style="58" customWidth="1"/>
    <col min="8192" max="8192" width="25.5" style="58" customWidth="1"/>
    <col min="8193" max="8193" width="6" style="58" customWidth="1"/>
    <col min="8194" max="8445" width="8" style="58"/>
    <col min="8446" max="8446" width="16.6296296296296" style="58" customWidth="1"/>
    <col min="8447" max="8447" width="27.6296296296296" style="58" customWidth="1"/>
    <col min="8448" max="8448" width="25.5" style="58" customWidth="1"/>
    <col min="8449" max="8449" width="6" style="58" customWidth="1"/>
    <col min="8450" max="8701" width="8" style="58"/>
    <col min="8702" max="8702" width="16.6296296296296" style="58" customWidth="1"/>
    <col min="8703" max="8703" width="27.6296296296296" style="58" customWidth="1"/>
    <col min="8704" max="8704" width="25.5" style="58" customWidth="1"/>
    <col min="8705" max="8705" width="6" style="58" customWidth="1"/>
    <col min="8706" max="8957" width="8" style="58"/>
    <col min="8958" max="8958" width="16.6296296296296" style="58" customWidth="1"/>
    <col min="8959" max="8959" width="27.6296296296296" style="58" customWidth="1"/>
    <col min="8960" max="8960" width="25.5" style="58" customWidth="1"/>
    <col min="8961" max="8961" width="6" style="58" customWidth="1"/>
    <col min="8962" max="9213" width="8" style="58"/>
    <col min="9214" max="9214" width="16.6296296296296" style="58" customWidth="1"/>
    <col min="9215" max="9215" width="27.6296296296296" style="58" customWidth="1"/>
    <col min="9216" max="9216" width="25.5" style="58" customWidth="1"/>
    <col min="9217" max="9217" width="6" style="58" customWidth="1"/>
    <col min="9218" max="9469" width="8" style="58"/>
    <col min="9470" max="9470" width="16.6296296296296" style="58" customWidth="1"/>
    <col min="9471" max="9471" width="27.6296296296296" style="58" customWidth="1"/>
    <col min="9472" max="9472" width="25.5" style="58" customWidth="1"/>
    <col min="9473" max="9473" width="6" style="58" customWidth="1"/>
    <col min="9474" max="9725" width="8" style="58"/>
    <col min="9726" max="9726" width="16.6296296296296" style="58" customWidth="1"/>
    <col min="9727" max="9727" width="27.6296296296296" style="58" customWidth="1"/>
    <col min="9728" max="9728" width="25.5" style="58" customWidth="1"/>
    <col min="9729" max="9729" width="6" style="58" customWidth="1"/>
    <col min="9730" max="9981" width="8" style="58"/>
    <col min="9982" max="9982" width="16.6296296296296" style="58" customWidth="1"/>
    <col min="9983" max="9983" width="27.6296296296296" style="58" customWidth="1"/>
    <col min="9984" max="9984" width="25.5" style="58" customWidth="1"/>
    <col min="9985" max="9985" width="6" style="58" customWidth="1"/>
    <col min="9986" max="10237" width="8" style="58"/>
    <col min="10238" max="10238" width="16.6296296296296" style="58" customWidth="1"/>
    <col min="10239" max="10239" width="27.6296296296296" style="58" customWidth="1"/>
    <col min="10240" max="10240" width="25.5" style="58" customWidth="1"/>
    <col min="10241" max="10241" width="6" style="58" customWidth="1"/>
    <col min="10242" max="10493" width="8" style="58"/>
    <col min="10494" max="10494" width="16.6296296296296" style="58" customWidth="1"/>
    <col min="10495" max="10495" width="27.6296296296296" style="58" customWidth="1"/>
    <col min="10496" max="10496" width="25.5" style="58" customWidth="1"/>
    <col min="10497" max="10497" width="6" style="58" customWidth="1"/>
    <col min="10498" max="10749" width="8" style="58"/>
    <col min="10750" max="10750" width="16.6296296296296" style="58" customWidth="1"/>
    <col min="10751" max="10751" width="27.6296296296296" style="58" customWidth="1"/>
    <col min="10752" max="10752" width="25.5" style="58" customWidth="1"/>
    <col min="10753" max="10753" width="6" style="58" customWidth="1"/>
    <col min="10754" max="11005" width="8" style="58"/>
    <col min="11006" max="11006" width="16.6296296296296" style="58" customWidth="1"/>
    <col min="11007" max="11007" width="27.6296296296296" style="58" customWidth="1"/>
    <col min="11008" max="11008" width="25.5" style="58" customWidth="1"/>
    <col min="11009" max="11009" width="6" style="58" customWidth="1"/>
    <col min="11010" max="11261" width="8" style="58"/>
    <col min="11262" max="11262" width="16.6296296296296" style="58" customWidth="1"/>
    <col min="11263" max="11263" width="27.6296296296296" style="58" customWidth="1"/>
    <col min="11264" max="11264" width="25.5" style="58" customWidth="1"/>
    <col min="11265" max="11265" width="6" style="58" customWidth="1"/>
    <col min="11266" max="11517" width="8" style="58"/>
    <col min="11518" max="11518" width="16.6296296296296" style="58" customWidth="1"/>
    <col min="11519" max="11519" width="27.6296296296296" style="58" customWidth="1"/>
    <col min="11520" max="11520" width="25.5" style="58" customWidth="1"/>
    <col min="11521" max="11521" width="6" style="58" customWidth="1"/>
    <col min="11522" max="11773" width="8" style="58"/>
    <col min="11774" max="11774" width="16.6296296296296" style="58" customWidth="1"/>
    <col min="11775" max="11775" width="27.6296296296296" style="58" customWidth="1"/>
    <col min="11776" max="11776" width="25.5" style="58" customWidth="1"/>
    <col min="11777" max="11777" width="6" style="58" customWidth="1"/>
    <col min="11778" max="12029" width="8" style="58"/>
    <col min="12030" max="12030" width="16.6296296296296" style="58" customWidth="1"/>
    <col min="12031" max="12031" width="27.6296296296296" style="58" customWidth="1"/>
    <col min="12032" max="12032" width="25.5" style="58" customWidth="1"/>
    <col min="12033" max="12033" width="6" style="58" customWidth="1"/>
    <col min="12034" max="12285" width="8" style="58"/>
    <col min="12286" max="12286" width="16.6296296296296" style="58" customWidth="1"/>
    <col min="12287" max="12287" width="27.6296296296296" style="58" customWidth="1"/>
    <col min="12288" max="12288" width="25.5" style="58" customWidth="1"/>
    <col min="12289" max="12289" width="6" style="58" customWidth="1"/>
    <col min="12290" max="12541" width="8" style="58"/>
    <col min="12542" max="12542" width="16.6296296296296" style="58" customWidth="1"/>
    <col min="12543" max="12543" width="27.6296296296296" style="58" customWidth="1"/>
    <col min="12544" max="12544" width="25.5" style="58" customWidth="1"/>
    <col min="12545" max="12545" width="6" style="58" customWidth="1"/>
    <col min="12546" max="12797" width="8" style="58"/>
    <col min="12798" max="12798" width="16.6296296296296" style="58" customWidth="1"/>
    <col min="12799" max="12799" width="27.6296296296296" style="58" customWidth="1"/>
    <col min="12800" max="12800" width="25.5" style="58" customWidth="1"/>
    <col min="12801" max="12801" width="6" style="58" customWidth="1"/>
    <col min="12802" max="13053" width="8" style="58"/>
    <col min="13054" max="13054" width="16.6296296296296" style="58" customWidth="1"/>
    <col min="13055" max="13055" width="27.6296296296296" style="58" customWidth="1"/>
    <col min="13056" max="13056" width="25.5" style="58" customWidth="1"/>
    <col min="13057" max="13057" width="6" style="58" customWidth="1"/>
    <col min="13058" max="13309" width="8" style="58"/>
    <col min="13310" max="13310" width="16.6296296296296" style="58" customWidth="1"/>
    <col min="13311" max="13311" width="27.6296296296296" style="58" customWidth="1"/>
    <col min="13312" max="13312" width="25.5" style="58" customWidth="1"/>
    <col min="13313" max="13313" width="6" style="58" customWidth="1"/>
    <col min="13314" max="13565" width="8" style="58"/>
    <col min="13566" max="13566" width="16.6296296296296" style="58" customWidth="1"/>
    <col min="13567" max="13567" width="27.6296296296296" style="58" customWidth="1"/>
    <col min="13568" max="13568" width="25.5" style="58" customWidth="1"/>
    <col min="13569" max="13569" width="6" style="58" customWidth="1"/>
    <col min="13570" max="13821" width="8" style="58"/>
    <col min="13822" max="13822" width="16.6296296296296" style="58" customWidth="1"/>
    <col min="13823" max="13823" width="27.6296296296296" style="58" customWidth="1"/>
    <col min="13824" max="13824" width="25.5" style="58" customWidth="1"/>
    <col min="13825" max="13825" width="6" style="58" customWidth="1"/>
    <col min="13826" max="14077" width="8" style="58"/>
    <col min="14078" max="14078" width="16.6296296296296" style="58" customWidth="1"/>
    <col min="14079" max="14079" width="27.6296296296296" style="58" customWidth="1"/>
    <col min="14080" max="14080" width="25.5" style="58" customWidth="1"/>
    <col min="14081" max="14081" width="6" style="58" customWidth="1"/>
    <col min="14082" max="14333" width="8" style="58"/>
    <col min="14334" max="14334" width="16.6296296296296" style="58" customWidth="1"/>
    <col min="14335" max="14335" width="27.6296296296296" style="58" customWidth="1"/>
    <col min="14336" max="14336" width="25.5" style="58" customWidth="1"/>
    <col min="14337" max="14337" width="6" style="58" customWidth="1"/>
    <col min="14338" max="14589" width="8" style="58"/>
    <col min="14590" max="14590" width="16.6296296296296" style="58" customWidth="1"/>
    <col min="14591" max="14591" width="27.6296296296296" style="58" customWidth="1"/>
    <col min="14592" max="14592" width="25.5" style="58" customWidth="1"/>
    <col min="14593" max="14593" width="6" style="58" customWidth="1"/>
    <col min="14594" max="14845" width="8" style="58"/>
    <col min="14846" max="14846" width="16.6296296296296" style="58" customWidth="1"/>
    <col min="14847" max="14847" width="27.6296296296296" style="58" customWidth="1"/>
    <col min="14848" max="14848" width="25.5" style="58" customWidth="1"/>
    <col min="14849" max="14849" width="6" style="58" customWidth="1"/>
    <col min="14850" max="15101" width="8" style="58"/>
    <col min="15102" max="15102" width="16.6296296296296" style="58" customWidth="1"/>
    <col min="15103" max="15103" width="27.6296296296296" style="58" customWidth="1"/>
    <col min="15104" max="15104" width="25.5" style="58" customWidth="1"/>
    <col min="15105" max="15105" width="6" style="58" customWidth="1"/>
    <col min="15106" max="15357" width="8" style="58"/>
    <col min="15358" max="15358" width="16.6296296296296" style="58" customWidth="1"/>
    <col min="15359" max="15359" width="27.6296296296296" style="58" customWidth="1"/>
    <col min="15360" max="15360" width="25.5" style="58" customWidth="1"/>
    <col min="15361" max="15361" width="6" style="58" customWidth="1"/>
    <col min="15362" max="15613" width="8" style="58"/>
    <col min="15614" max="15614" width="16.6296296296296" style="58" customWidth="1"/>
    <col min="15615" max="15615" width="27.6296296296296" style="58" customWidth="1"/>
    <col min="15616" max="15616" width="25.5" style="58" customWidth="1"/>
    <col min="15617" max="15617" width="6" style="58" customWidth="1"/>
    <col min="15618" max="15869" width="8" style="58"/>
    <col min="15870" max="15870" width="16.6296296296296" style="58" customWidth="1"/>
    <col min="15871" max="15871" width="27.6296296296296" style="58" customWidth="1"/>
    <col min="15872" max="15872" width="25.5" style="58" customWidth="1"/>
    <col min="15873" max="15873" width="6" style="58" customWidth="1"/>
    <col min="15874" max="16125" width="8" style="58"/>
    <col min="16126" max="16126" width="16.6296296296296" style="58" customWidth="1"/>
    <col min="16127" max="16127" width="27.6296296296296" style="58" customWidth="1"/>
    <col min="16128" max="16128" width="25.5" style="58" customWidth="1"/>
    <col min="16129" max="16129" width="6" style="58" customWidth="1"/>
    <col min="16130" max="16384" width="8" style="58"/>
  </cols>
  <sheetData>
    <row r="1" ht="13.5" customHeight="1" spans="1:1">
      <c r="A1" s="147" t="s">
        <v>710</v>
      </c>
    </row>
    <row r="2" s="142" customFormat="1" ht="23.25" customHeight="1" spans="1:3">
      <c r="A2" s="60" t="s">
        <v>711</v>
      </c>
      <c r="B2" s="60"/>
      <c r="C2" s="60"/>
    </row>
    <row r="3" s="143" customFormat="1" ht="21.75" customHeight="1" spans="3:3">
      <c r="C3" s="148" t="s">
        <v>2</v>
      </c>
    </row>
    <row r="4" s="144" customFormat="1" ht="24" customHeight="1" spans="1:3">
      <c r="A4" s="149" t="s">
        <v>712</v>
      </c>
      <c r="B4" s="149" t="s">
        <v>713</v>
      </c>
      <c r="C4" s="149" t="s">
        <v>714</v>
      </c>
    </row>
    <row r="5" s="143" customFormat="1" ht="24" customHeight="1" spans="1:3">
      <c r="A5" s="149" t="s">
        <v>82</v>
      </c>
      <c r="B5" s="149" t="s">
        <v>83</v>
      </c>
      <c r="C5" s="150">
        <v>176802.184198</v>
      </c>
    </row>
    <row r="6" s="143" customFormat="1" ht="24" customHeight="1" spans="1:3">
      <c r="A6" s="149" t="s">
        <v>715</v>
      </c>
      <c r="B6" s="151" t="s">
        <v>716</v>
      </c>
      <c r="C6" s="150">
        <v>35710.57376</v>
      </c>
    </row>
    <row r="7" s="143" customFormat="1" ht="24" customHeight="1" spans="1:3">
      <c r="A7" s="152" t="s">
        <v>717</v>
      </c>
      <c r="B7" s="153" t="s">
        <v>718</v>
      </c>
      <c r="C7" s="154">
        <v>16531.238238</v>
      </c>
    </row>
    <row r="8" s="143" customFormat="1" ht="24" customHeight="1" spans="1:3">
      <c r="A8" s="152" t="s">
        <v>719</v>
      </c>
      <c r="B8" s="153" t="s">
        <v>720</v>
      </c>
      <c r="C8" s="154">
        <v>8120.829572</v>
      </c>
    </row>
    <row r="9" s="143" customFormat="1" ht="24" customHeight="1" spans="1:3">
      <c r="A9" s="152" t="s">
        <v>721</v>
      </c>
      <c r="B9" s="153" t="s">
        <v>722</v>
      </c>
      <c r="C9" s="154">
        <v>2154.821478</v>
      </c>
    </row>
    <row r="10" s="143" customFormat="1" ht="24" customHeight="1" spans="1:3">
      <c r="A10" s="152" t="s">
        <v>723</v>
      </c>
      <c r="B10" s="153" t="s">
        <v>724</v>
      </c>
      <c r="C10" s="154">
        <v>8903.684472</v>
      </c>
    </row>
    <row r="11" s="143" customFormat="1" ht="24" customHeight="1" spans="1:3">
      <c r="A11" s="149" t="s">
        <v>725</v>
      </c>
      <c r="B11" s="151" t="s">
        <v>726</v>
      </c>
      <c r="C11" s="150">
        <v>19392.213633</v>
      </c>
    </row>
    <row r="12" s="143" customFormat="1" ht="24" customHeight="1" spans="1:3">
      <c r="A12" s="152" t="s">
        <v>727</v>
      </c>
      <c r="B12" s="153" t="s">
        <v>728</v>
      </c>
      <c r="C12" s="154">
        <v>7574.661333</v>
      </c>
    </row>
    <row r="13" s="143" customFormat="1" ht="24" customHeight="1" spans="1:3">
      <c r="A13" s="152" t="s">
        <v>729</v>
      </c>
      <c r="B13" s="153" t="s">
        <v>730</v>
      </c>
      <c r="C13" s="154">
        <v>182.61</v>
      </c>
    </row>
    <row r="14" s="143" customFormat="1" ht="24" customHeight="1" spans="1:3">
      <c r="A14" s="152" t="s">
        <v>731</v>
      </c>
      <c r="B14" s="153" t="s">
        <v>732</v>
      </c>
      <c r="C14" s="154">
        <v>231.44</v>
      </c>
    </row>
    <row r="15" s="143" customFormat="1" ht="24" customHeight="1" spans="1:3">
      <c r="A15" s="152" t="s">
        <v>733</v>
      </c>
      <c r="B15" s="153" t="s">
        <v>734</v>
      </c>
      <c r="C15" s="154">
        <v>28.2</v>
      </c>
    </row>
    <row r="16" s="143" customFormat="1" ht="24" customHeight="1" spans="1:3">
      <c r="A16" s="152" t="s">
        <v>735</v>
      </c>
      <c r="B16" s="153" t="s">
        <v>736</v>
      </c>
      <c r="C16" s="154">
        <v>1422.94</v>
      </c>
    </row>
    <row r="17" s="143" customFormat="1" ht="24" customHeight="1" spans="1:3">
      <c r="A17" s="152" t="s">
        <v>737</v>
      </c>
      <c r="B17" s="153" t="s">
        <v>738</v>
      </c>
      <c r="C17" s="154">
        <v>276.958</v>
      </c>
    </row>
    <row r="18" s="143" customFormat="1" ht="24" customHeight="1" spans="1:3">
      <c r="A18" s="152" t="s">
        <v>739</v>
      </c>
      <c r="B18" s="153" t="s">
        <v>740</v>
      </c>
      <c r="C18" s="154">
        <v>23</v>
      </c>
    </row>
    <row r="19" s="143" customFormat="1" ht="24" customHeight="1" spans="1:3">
      <c r="A19" s="152" t="s">
        <v>741</v>
      </c>
      <c r="B19" s="153" t="s">
        <v>742</v>
      </c>
      <c r="C19" s="154">
        <v>129.7</v>
      </c>
    </row>
    <row r="20" s="143" customFormat="1" ht="24" customHeight="1" spans="1:3">
      <c r="A20" s="152" t="s">
        <v>743</v>
      </c>
      <c r="B20" s="153" t="s">
        <v>744</v>
      </c>
      <c r="C20" s="154">
        <v>488.7602</v>
      </c>
    </row>
    <row r="21" s="143" customFormat="1" ht="24" customHeight="1" spans="1:3">
      <c r="A21" s="152" t="s">
        <v>745</v>
      </c>
      <c r="B21" s="153" t="s">
        <v>746</v>
      </c>
      <c r="C21" s="154">
        <v>9033.9441</v>
      </c>
    </row>
    <row r="22" s="143" customFormat="1" ht="24" customHeight="1" spans="1:3">
      <c r="A22" s="149" t="s">
        <v>747</v>
      </c>
      <c r="B22" s="151" t="s">
        <v>748</v>
      </c>
      <c r="C22" s="150">
        <v>9711.5817</v>
      </c>
    </row>
    <row r="23" s="143" customFormat="1" ht="24" customHeight="1" spans="1:3">
      <c r="A23" s="152" t="s">
        <v>749</v>
      </c>
      <c r="B23" s="153" t="s">
        <v>750</v>
      </c>
      <c r="C23" s="154">
        <v>5096</v>
      </c>
    </row>
    <row r="24" s="143" customFormat="1" ht="24" customHeight="1" spans="1:3">
      <c r="A24" s="152" t="s">
        <v>751</v>
      </c>
      <c r="B24" s="153" t="s">
        <v>752</v>
      </c>
      <c r="C24" s="154">
        <v>536.8617</v>
      </c>
    </row>
    <row r="25" s="143" customFormat="1" ht="24" customHeight="1" spans="1:3">
      <c r="A25" s="152" t="s">
        <v>753</v>
      </c>
      <c r="B25" s="153" t="s">
        <v>754</v>
      </c>
      <c r="C25" s="154">
        <v>1195</v>
      </c>
    </row>
    <row r="26" s="143" customFormat="1" ht="24" customHeight="1" spans="1:3">
      <c r="A26" s="152" t="s">
        <v>755</v>
      </c>
      <c r="B26" s="153" t="s">
        <v>756</v>
      </c>
      <c r="C26" s="154">
        <v>35</v>
      </c>
    </row>
    <row r="27" s="143" customFormat="1" ht="24" customHeight="1" spans="1:3">
      <c r="A27" s="152" t="s">
        <v>757</v>
      </c>
      <c r="B27" s="153" t="s">
        <v>758</v>
      </c>
      <c r="C27" s="154">
        <v>2848.72</v>
      </c>
    </row>
    <row r="28" s="143" customFormat="1" ht="24" customHeight="1" spans="1:3">
      <c r="A28" s="149" t="s">
        <v>759</v>
      </c>
      <c r="B28" s="151" t="s">
        <v>760</v>
      </c>
      <c r="C28" s="150">
        <v>708.2464</v>
      </c>
    </row>
    <row r="29" s="143" customFormat="1" ht="24" customHeight="1" spans="1:3">
      <c r="A29" s="152" t="s">
        <v>761</v>
      </c>
      <c r="B29" s="153" t="s">
        <v>762</v>
      </c>
      <c r="C29" s="154">
        <v>90</v>
      </c>
    </row>
    <row r="30" s="143" customFormat="1" ht="24" customHeight="1" spans="1:3">
      <c r="A30" s="152" t="s">
        <v>763</v>
      </c>
      <c r="B30" s="153" t="s">
        <v>764</v>
      </c>
      <c r="C30" s="154">
        <v>283.87</v>
      </c>
    </row>
    <row r="31" s="143" customFormat="1" ht="24" customHeight="1" spans="1:3">
      <c r="A31" s="152" t="s">
        <v>765</v>
      </c>
      <c r="B31" s="153" t="s">
        <v>766</v>
      </c>
      <c r="C31" s="154">
        <v>204.3764</v>
      </c>
    </row>
    <row r="32" s="143" customFormat="1" ht="24" customHeight="1" spans="1:3">
      <c r="A32" s="152" t="s">
        <v>767</v>
      </c>
      <c r="B32" s="153" t="s">
        <v>768</v>
      </c>
      <c r="C32" s="154">
        <v>130</v>
      </c>
    </row>
    <row r="33" s="143" customFormat="1" ht="24" customHeight="1" spans="1:3">
      <c r="A33" s="149" t="s">
        <v>769</v>
      </c>
      <c r="B33" s="151" t="s">
        <v>770</v>
      </c>
      <c r="C33" s="150">
        <v>65244.636237</v>
      </c>
    </row>
    <row r="34" s="143" customFormat="1" ht="24" customHeight="1" spans="1:3">
      <c r="A34" s="152" t="s">
        <v>771</v>
      </c>
      <c r="B34" s="153" t="s">
        <v>772</v>
      </c>
      <c r="C34" s="154">
        <v>58082.685581</v>
      </c>
    </row>
    <row r="35" s="143" customFormat="1" ht="24" customHeight="1" spans="1:3">
      <c r="A35" s="152" t="s">
        <v>773</v>
      </c>
      <c r="B35" s="153" t="s">
        <v>774</v>
      </c>
      <c r="C35" s="154">
        <v>7161.950656</v>
      </c>
    </row>
    <row r="36" s="143" customFormat="1" ht="24" customHeight="1" spans="1:3">
      <c r="A36" s="149" t="s">
        <v>775</v>
      </c>
      <c r="B36" s="151" t="s">
        <v>776</v>
      </c>
      <c r="C36" s="150">
        <v>4112</v>
      </c>
    </row>
    <row r="37" s="143" customFormat="1" ht="24" customHeight="1" spans="1:3">
      <c r="A37" s="152" t="s">
        <v>777</v>
      </c>
      <c r="B37" s="153" t="s">
        <v>778</v>
      </c>
      <c r="C37" s="154">
        <v>4112</v>
      </c>
    </row>
    <row r="38" s="143" customFormat="1" ht="24" customHeight="1" spans="1:3">
      <c r="A38" s="149" t="s">
        <v>779</v>
      </c>
      <c r="B38" s="151" t="s">
        <v>780</v>
      </c>
      <c r="C38" s="150">
        <v>913.36</v>
      </c>
    </row>
    <row r="39" s="143" customFormat="1" ht="24" customHeight="1" spans="1:3">
      <c r="A39" s="152" t="s">
        <v>781</v>
      </c>
      <c r="B39" s="153" t="s">
        <v>782</v>
      </c>
      <c r="C39" s="154">
        <v>913.36</v>
      </c>
    </row>
    <row r="40" s="143" customFormat="1" ht="24" customHeight="1" spans="1:3">
      <c r="A40" s="149" t="s">
        <v>783</v>
      </c>
      <c r="B40" s="151" t="s">
        <v>784</v>
      </c>
      <c r="C40" s="150">
        <v>16119.520215</v>
      </c>
    </row>
    <row r="41" s="143" customFormat="1" ht="24" customHeight="1" spans="1:3">
      <c r="A41" s="152" t="s">
        <v>785</v>
      </c>
      <c r="B41" s="153" t="s">
        <v>786</v>
      </c>
      <c r="C41" s="154">
        <v>5430.4212</v>
      </c>
    </row>
    <row r="42" s="143" customFormat="1" ht="24" customHeight="1" spans="1:3">
      <c r="A42" s="152" t="s">
        <v>787</v>
      </c>
      <c r="B42" s="153" t="s">
        <v>788</v>
      </c>
      <c r="C42" s="154">
        <v>275</v>
      </c>
    </row>
    <row r="43" s="143" customFormat="1" ht="24" customHeight="1" spans="1:3">
      <c r="A43" s="152" t="s">
        <v>789</v>
      </c>
      <c r="B43" s="153" t="s">
        <v>790</v>
      </c>
      <c r="C43" s="154">
        <v>3058.18</v>
      </c>
    </row>
    <row r="44" s="143" customFormat="1" ht="24" customHeight="1" spans="1:3">
      <c r="A44" s="152" t="s">
        <v>791</v>
      </c>
      <c r="B44" s="153" t="s">
        <v>792</v>
      </c>
      <c r="C44" s="154">
        <v>5308.586535</v>
      </c>
    </row>
    <row r="45" s="143" customFormat="1" ht="24" customHeight="1" spans="1:3">
      <c r="A45" s="152" t="s">
        <v>793</v>
      </c>
      <c r="B45" s="153" t="s">
        <v>794</v>
      </c>
      <c r="C45" s="154">
        <v>2047.33248</v>
      </c>
    </row>
    <row r="46" s="143" customFormat="1" ht="24" customHeight="1" spans="1:3">
      <c r="A46" s="149" t="s">
        <v>795</v>
      </c>
      <c r="B46" s="151" t="s">
        <v>796</v>
      </c>
      <c r="C46" s="150">
        <v>12769</v>
      </c>
    </row>
    <row r="47" s="143" customFormat="1" ht="24" customHeight="1" spans="1:3">
      <c r="A47" s="152" t="s">
        <v>797</v>
      </c>
      <c r="B47" s="153" t="s">
        <v>798</v>
      </c>
      <c r="C47" s="154">
        <v>12769</v>
      </c>
    </row>
    <row r="48" s="143" customFormat="1" ht="24" customHeight="1" spans="1:3">
      <c r="A48" s="149" t="s">
        <v>799</v>
      </c>
      <c r="B48" s="151" t="s">
        <v>800</v>
      </c>
      <c r="C48" s="150">
        <v>8000</v>
      </c>
    </row>
    <row r="49" s="143" customFormat="1" ht="24" customHeight="1" spans="1:3">
      <c r="A49" s="152" t="s">
        <v>801</v>
      </c>
      <c r="B49" s="153" t="s">
        <v>802</v>
      </c>
      <c r="C49" s="154">
        <v>8000</v>
      </c>
    </row>
    <row r="50" s="145" customFormat="1" ht="24" customHeight="1" spans="1:3">
      <c r="A50" s="149" t="s">
        <v>803</v>
      </c>
      <c r="B50" s="151" t="s">
        <v>804</v>
      </c>
      <c r="C50" s="150">
        <v>4121.052253</v>
      </c>
    </row>
    <row r="51" s="145" customFormat="1" ht="24" customHeight="1" spans="1:3">
      <c r="A51" s="152" t="s">
        <v>805</v>
      </c>
      <c r="B51" s="153" t="s">
        <v>806</v>
      </c>
      <c r="C51" s="154">
        <v>4121.052253</v>
      </c>
    </row>
  </sheetData>
  <sheetProtection formatCells="0" formatColumns="0" formatRows="0" insertRows="0" insertColumns="0" insertHyperlinks="0" deleteColumns="0" deleteRows="0" sort="0" autoFilter="0" pivotTables="0"/>
  <mergeCells count="1">
    <mergeCell ref="A2:C2"/>
  </mergeCells>
  <printOptions horizontalCentered="1"/>
  <pageMargins left="0.786805555555556" right="0.786805555555556" top="1.18055555555556" bottom="0.984027777777778" header="0.511805555555556" footer="0.511805555555556"/>
  <pageSetup paperSize="9" orientation="portrait"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28"/>
  <sheetViews>
    <sheetView workbookViewId="0">
      <selection activeCell="C7" sqref="C7"/>
    </sheetView>
  </sheetViews>
  <sheetFormatPr defaultColWidth="8" defaultRowHeight="13.2"/>
  <cols>
    <col min="1" max="3" width="28.5" style="130" customWidth="1"/>
    <col min="4" max="4" width="9.25" style="130" customWidth="1"/>
    <col min="5" max="5" width="9.5" style="130" customWidth="1"/>
    <col min="6" max="6" width="10.3796296296296" style="130" customWidth="1"/>
    <col min="7" max="7" width="9.87962962962963" style="130" customWidth="1"/>
    <col min="8" max="8" width="9.5" style="130" customWidth="1"/>
    <col min="9" max="26" width="8" style="130" customWidth="1"/>
    <col min="27" max="199" width="8" style="130"/>
    <col min="200" max="282" width="8" style="130" customWidth="1"/>
    <col min="283" max="455" width="8" style="130"/>
    <col min="456" max="538" width="8" style="130" customWidth="1"/>
    <col min="539" max="711" width="8" style="130"/>
    <col min="712" max="794" width="8" style="130" customWidth="1"/>
    <col min="795" max="967" width="8" style="130"/>
    <col min="968" max="1050" width="8" style="130" customWidth="1"/>
    <col min="1051" max="1223" width="8" style="130"/>
    <col min="1224" max="1306" width="8" style="130" customWidth="1"/>
    <col min="1307" max="1479" width="8" style="130"/>
    <col min="1480" max="1562" width="8" style="130" customWidth="1"/>
    <col min="1563" max="1735" width="8" style="130"/>
    <col min="1736" max="1818" width="8" style="130" customWidth="1"/>
    <col min="1819" max="1991" width="8" style="130"/>
    <col min="1992" max="2074" width="8" style="130" customWidth="1"/>
    <col min="2075" max="2247" width="8" style="130"/>
    <col min="2248" max="2330" width="8" style="130" customWidth="1"/>
    <col min="2331" max="2503" width="8" style="130"/>
    <col min="2504" max="2586" width="8" style="130" customWidth="1"/>
    <col min="2587" max="2759" width="8" style="130"/>
    <col min="2760" max="2842" width="8" style="130" customWidth="1"/>
    <col min="2843" max="3015" width="8" style="130"/>
    <col min="3016" max="3098" width="8" style="130" customWidth="1"/>
    <col min="3099" max="3271" width="8" style="130"/>
    <col min="3272" max="3354" width="8" style="130" customWidth="1"/>
    <col min="3355" max="3527" width="8" style="130"/>
    <col min="3528" max="3610" width="8" style="130" customWidth="1"/>
    <col min="3611" max="3783" width="8" style="130"/>
    <col min="3784" max="3866" width="8" style="130" customWidth="1"/>
    <col min="3867" max="4039" width="8" style="130"/>
    <col min="4040" max="4122" width="8" style="130" customWidth="1"/>
    <col min="4123" max="4295" width="8" style="130"/>
    <col min="4296" max="4378" width="8" style="130" customWidth="1"/>
    <col min="4379" max="4551" width="8" style="130"/>
    <col min="4552" max="4634" width="8" style="130" customWidth="1"/>
    <col min="4635" max="4807" width="8" style="130"/>
    <col min="4808" max="4890" width="8" style="130" customWidth="1"/>
    <col min="4891" max="5063" width="8" style="130"/>
    <col min="5064" max="5146" width="8" style="130" customWidth="1"/>
    <col min="5147" max="5319" width="8" style="130"/>
    <col min="5320" max="5402" width="8" style="130" customWidth="1"/>
    <col min="5403" max="5575" width="8" style="130"/>
    <col min="5576" max="5658" width="8" style="130" customWidth="1"/>
    <col min="5659" max="5831" width="8" style="130"/>
    <col min="5832" max="5914" width="8" style="130" customWidth="1"/>
    <col min="5915" max="6087" width="8" style="130"/>
    <col min="6088" max="6170" width="8" style="130" customWidth="1"/>
    <col min="6171" max="6343" width="8" style="130"/>
    <col min="6344" max="6426" width="8" style="130" customWidth="1"/>
    <col min="6427" max="6599" width="8" style="130"/>
    <col min="6600" max="6682" width="8" style="130" customWidth="1"/>
    <col min="6683" max="6855" width="8" style="130"/>
    <col min="6856" max="6938" width="8" style="130" customWidth="1"/>
    <col min="6939" max="7111" width="8" style="130"/>
    <col min="7112" max="7194" width="8" style="130" customWidth="1"/>
    <col min="7195" max="7367" width="8" style="130"/>
    <col min="7368" max="7450" width="8" style="130" customWidth="1"/>
    <col min="7451" max="7623" width="8" style="130"/>
    <col min="7624" max="7706" width="8" style="130" customWidth="1"/>
    <col min="7707" max="7879" width="8" style="130"/>
    <col min="7880" max="7962" width="8" style="130" customWidth="1"/>
    <col min="7963" max="8135" width="8" style="130"/>
    <col min="8136" max="8218" width="8" style="130" customWidth="1"/>
    <col min="8219" max="8391" width="8" style="130"/>
    <col min="8392" max="8474" width="8" style="130" customWidth="1"/>
    <col min="8475" max="8647" width="8" style="130"/>
    <col min="8648" max="8730" width="8" style="130" customWidth="1"/>
    <col min="8731" max="8903" width="8" style="130"/>
    <col min="8904" max="8986" width="8" style="130" customWidth="1"/>
    <col min="8987" max="9159" width="8" style="130"/>
    <col min="9160" max="9242" width="8" style="130" customWidth="1"/>
    <col min="9243" max="9415" width="8" style="130"/>
    <col min="9416" max="9498" width="8" style="130" customWidth="1"/>
    <col min="9499" max="9671" width="8" style="130"/>
    <col min="9672" max="9754" width="8" style="130" customWidth="1"/>
    <col min="9755" max="9927" width="8" style="130"/>
    <col min="9928" max="10010" width="8" style="130" customWidth="1"/>
    <col min="10011" max="10183" width="8" style="130"/>
    <col min="10184" max="10266" width="8" style="130" customWidth="1"/>
    <col min="10267" max="10439" width="8" style="130"/>
    <col min="10440" max="10522" width="8" style="130" customWidth="1"/>
    <col min="10523" max="10695" width="8" style="130"/>
    <col min="10696" max="10778" width="8" style="130" customWidth="1"/>
    <col min="10779" max="10951" width="8" style="130"/>
    <col min="10952" max="11034" width="8" style="130" customWidth="1"/>
    <col min="11035" max="11207" width="8" style="130"/>
    <col min="11208" max="11290" width="8" style="130" customWidth="1"/>
    <col min="11291" max="11463" width="8" style="130"/>
    <col min="11464" max="11546" width="8" style="130" customWidth="1"/>
    <col min="11547" max="11719" width="8" style="130"/>
    <col min="11720" max="11802" width="8" style="130" customWidth="1"/>
    <col min="11803" max="11975" width="8" style="130"/>
    <col min="11976" max="12058" width="8" style="130" customWidth="1"/>
    <col min="12059" max="12231" width="8" style="130"/>
    <col min="12232" max="12314" width="8" style="130" customWidth="1"/>
    <col min="12315" max="12487" width="8" style="130"/>
    <col min="12488" max="12570" width="8" style="130" customWidth="1"/>
    <col min="12571" max="12743" width="8" style="130"/>
    <col min="12744" max="12826" width="8" style="130" customWidth="1"/>
    <col min="12827" max="12999" width="8" style="130"/>
    <col min="13000" max="13082" width="8" style="130" customWidth="1"/>
    <col min="13083" max="13255" width="8" style="130"/>
    <col min="13256" max="13338" width="8" style="130" customWidth="1"/>
    <col min="13339" max="13511" width="8" style="130"/>
    <col min="13512" max="13594" width="8" style="130" customWidth="1"/>
    <col min="13595" max="13767" width="8" style="130"/>
    <col min="13768" max="13850" width="8" style="130" customWidth="1"/>
    <col min="13851" max="14023" width="8" style="130"/>
    <col min="14024" max="14106" width="8" style="130" customWidth="1"/>
    <col min="14107" max="14279" width="8" style="130"/>
    <col min="14280" max="14362" width="8" style="130" customWidth="1"/>
    <col min="14363" max="14535" width="8" style="130"/>
    <col min="14536" max="14618" width="8" style="130" customWidth="1"/>
    <col min="14619" max="14791" width="8" style="130"/>
    <col min="14792" max="14874" width="8" style="130" customWidth="1"/>
    <col min="14875" max="15047" width="8" style="130"/>
    <col min="15048" max="15130" width="8" style="130" customWidth="1"/>
    <col min="15131" max="15303" width="8" style="130"/>
    <col min="15304" max="15386" width="8" style="130" customWidth="1"/>
    <col min="15387" max="15559" width="8" style="130"/>
    <col min="15560" max="15642" width="8" style="130" customWidth="1"/>
    <col min="15643" max="15815" width="8" style="130"/>
    <col min="15816" max="15898" width="8" style="130" customWidth="1"/>
    <col min="15899" max="16071" width="8" style="130"/>
    <col min="16072" max="16154" width="8" style="130" customWidth="1"/>
    <col min="16155" max="16384" width="8" style="130"/>
  </cols>
  <sheetData>
    <row r="1" ht="14.25" customHeight="1" spans="1:24">
      <c r="A1" s="131" t="s">
        <v>807</v>
      </c>
      <c r="B1" s="132"/>
      <c r="C1" s="132"/>
      <c r="D1" s="133"/>
      <c r="E1" s="133"/>
      <c r="F1" s="133"/>
      <c r="G1" s="133"/>
      <c r="H1" s="133"/>
      <c r="I1" s="133"/>
      <c r="J1" s="133"/>
      <c r="K1" s="133"/>
      <c r="L1" s="133"/>
      <c r="M1" s="133"/>
      <c r="N1" s="133"/>
      <c r="O1" s="133"/>
      <c r="P1" s="133"/>
      <c r="Q1" s="133"/>
      <c r="R1" s="133"/>
      <c r="S1" s="133"/>
      <c r="T1" s="133"/>
      <c r="U1" s="133"/>
      <c r="V1" s="133"/>
      <c r="W1" s="133"/>
      <c r="X1" s="133"/>
    </row>
    <row r="2" ht="28.5" customHeight="1" spans="1:3">
      <c r="A2" s="134" t="s">
        <v>808</v>
      </c>
      <c r="B2" s="134"/>
      <c r="C2" s="134"/>
    </row>
    <row r="3" ht="21.75" customHeight="1" spans="1:3">
      <c r="A3" s="134"/>
      <c r="B3" s="134"/>
      <c r="C3" s="135" t="s">
        <v>2</v>
      </c>
    </row>
    <row r="4" ht="24.95" customHeight="1" spans="1:3">
      <c r="A4" s="136" t="s">
        <v>809</v>
      </c>
      <c r="B4" s="136" t="s">
        <v>810</v>
      </c>
      <c r="C4" s="136" t="s">
        <v>714</v>
      </c>
    </row>
    <row r="5" ht="24.95" customHeight="1" spans="1:3">
      <c r="A5" s="136" t="s">
        <v>82</v>
      </c>
      <c r="B5" s="137"/>
      <c r="C5" s="138">
        <f>C6+C11+C22+C25</f>
        <v>90036.066199</v>
      </c>
    </row>
    <row r="6" ht="24.95" customHeight="1" spans="1:3">
      <c r="A6" s="136" t="s">
        <v>716</v>
      </c>
      <c r="B6" s="137" t="s">
        <v>811</v>
      </c>
      <c r="C6" s="138">
        <f>SUM(C7:C10)</f>
        <v>32377.30915</v>
      </c>
    </row>
    <row r="7" ht="24.95" customHeight="1" spans="1:3">
      <c r="A7" s="136"/>
      <c r="B7" s="139" t="s">
        <v>812</v>
      </c>
      <c r="C7" s="140">
        <v>15791</v>
      </c>
    </row>
    <row r="8" ht="24.95" customHeight="1" spans="1:3">
      <c r="A8" s="136"/>
      <c r="B8" s="139" t="s">
        <v>813</v>
      </c>
      <c r="C8" s="140">
        <v>7037</v>
      </c>
    </row>
    <row r="9" ht="24.95" customHeight="1" spans="1:3">
      <c r="A9" s="136"/>
      <c r="B9" s="139" t="s">
        <v>814</v>
      </c>
      <c r="C9" s="140">
        <v>2154.821478</v>
      </c>
    </row>
    <row r="10" ht="24.95" customHeight="1" spans="1:3">
      <c r="A10" s="136"/>
      <c r="B10" s="139" t="s">
        <v>815</v>
      </c>
      <c r="C10" s="140">
        <v>7394.487672</v>
      </c>
    </row>
    <row r="11" ht="24.95" customHeight="1" spans="1:3">
      <c r="A11" s="136" t="s">
        <v>726</v>
      </c>
      <c r="B11" s="137" t="s">
        <v>811</v>
      </c>
      <c r="C11" s="138">
        <f>SUM(C12:C21)</f>
        <v>3826.244533</v>
      </c>
    </row>
    <row r="12" ht="24.95" customHeight="1" spans="1:3">
      <c r="A12" s="136"/>
      <c r="B12" s="139" t="s">
        <v>816</v>
      </c>
      <c r="C12" s="140">
        <v>2037.886333</v>
      </c>
    </row>
    <row r="13" ht="24.95" customHeight="1" spans="1:3">
      <c r="A13" s="136"/>
      <c r="B13" s="139" t="s">
        <v>817</v>
      </c>
      <c r="C13" s="140">
        <v>24.01</v>
      </c>
    </row>
    <row r="14" ht="24.95" customHeight="1" spans="1:3">
      <c r="A14" s="136"/>
      <c r="B14" s="139" t="s">
        <v>818</v>
      </c>
      <c r="C14" s="140">
        <v>76.74</v>
      </c>
    </row>
    <row r="15" ht="24.95" customHeight="1" spans="1:19">
      <c r="A15" s="136"/>
      <c r="B15" s="139" t="s">
        <v>819</v>
      </c>
      <c r="C15" s="140">
        <v>0.2</v>
      </c>
      <c r="E15" s="141"/>
      <c r="F15" s="141"/>
      <c r="G15" s="141"/>
      <c r="H15" s="141"/>
      <c r="I15" s="141"/>
      <c r="J15" s="141"/>
      <c r="K15" s="141"/>
      <c r="L15" s="141"/>
      <c r="M15" s="141"/>
      <c r="N15" s="141"/>
      <c r="O15" s="141"/>
      <c r="P15" s="141"/>
      <c r="Q15" s="141"/>
      <c r="R15" s="141"/>
      <c r="S15" s="141"/>
    </row>
    <row r="16" ht="24.95" customHeight="1" spans="1:3">
      <c r="A16" s="136"/>
      <c r="B16" s="139" t="s">
        <v>820</v>
      </c>
      <c r="C16" s="140">
        <v>88.94</v>
      </c>
    </row>
    <row r="17" ht="24.95" customHeight="1" spans="1:3">
      <c r="A17" s="136"/>
      <c r="B17" s="139" t="s">
        <v>821</v>
      </c>
      <c r="C17" s="140">
        <v>66.958</v>
      </c>
    </row>
    <row r="18" ht="24.95" customHeight="1" spans="1:3">
      <c r="A18" s="136"/>
      <c r="B18" s="139" t="s">
        <v>822</v>
      </c>
      <c r="C18" s="140">
        <v>7.5</v>
      </c>
    </row>
    <row r="19" ht="24.95" customHeight="1" spans="1:3">
      <c r="A19" s="136"/>
      <c r="B19" s="139" t="s">
        <v>823</v>
      </c>
      <c r="C19" s="140">
        <v>124.7</v>
      </c>
    </row>
    <row r="20" ht="24.95" customHeight="1" spans="1:14">
      <c r="A20" s="136"/>
      <c r="B20" s="139" t="s">
        <v>824</v>
      </c>
      <c r="C20" s="140">
        <v>292.3102</v>
      </c>
      <c r="E20" s="141"/>
      <c r="F20" s="141"/>
      <c r="G20" s="141"/>
      <c r="H20" s="141"/>
      <c r="I20" s="141"/>
      <c r="J20" s="141"/>
      <c r="K20" s="141"/>
      <c r="L20" s="141"/>
      <c r="M20" s="141"/>
      <c r="N20" s="141"/>
    </row>
    <row r="21" ht="24.95" customHeight="1" spans="1:3">
      <c r="A21" s="136"/>
      <c r="B21" s="139" t="s">
        <v>825</v>
      </c>
      <c r="C21" s="140">
        <v>1107</v>
      </c>
    </row>
    <row r="22" ht="24.95" customHeight="1" spans="1:3">
      <c r="A22" s="136" t="s">
        <v>770</v>
      </c>
      <c r="B22" s="137" t="s">
        <v>811</v>
      </c>
      <c r="C22" s="138">
        <f>C23+C24</f>
        <v>53267.685581</v>
      </c>
    </row>
    <row r="23" ht="24.95" customHeight="1" spans="1:3">
      <c r="A23" s="136"/>
      <c r="B23" s="139" t="s">
        <v>826</v>
      </c>
      <c r="C23" s="140">
        <v>52504.685581</v>
      </c>
    </row>
    <row r="24" ht="24.95" customHeight="1" spans="1:3">
      <c r="A24" s="136"/>
      <c r="B24" s="139" t="s">
        <v>827</v>
      </c>
      <c r="C24" s="140">
        <v>763</v>
      </c>
    </row>
    <row r="25" ht="24.95" customHeight="1" spans="1:3">
      <c r="A25" s="136" t="s">
        <v>784</v>
      </c>
      <c r="B25" s="137" t="s">
        <v>811</v>
      </c>
      <c r="C25" s="138">
        <f>C26+C27+C28</f>
        <v>564.826935</v>
      </c>
    </row>
    <row r="26" ht="24.95" customHeight="1" spans="1:3">
      <c r="A26" s="136"/>
      <c r="B26" s="139" t="s">
        <v>828</v>
      </c>
      <c r="C26" s="140">
        <v>139.0212</v>
      </c>
    </row>
    <row r="27" ht="24.95" customHeight="1" spans="1:3">
      <c r="A27" s="136"/>
      <c r="B27" s="139" t="s">
        <v>829</v>
      </c>
      <c r="C27" s="140">
        <v>422.007735</v>
      </c>
    </row>
    <row r="28" ht="24.95" customHeight="1" spans="1:3">
      <c r="A28" s="136"/>
      <c r="B28" s="139" t="s">
        <v>830</v>
      </c>
      <c r="C28" s="140">
        <v>3.798</v>
      </c>
    </row>
  </sheetData>
  <mergeCells count="5">
    <mergeCell ref="A2:C2"/>
    <mergeCell ref="A6:A10"/>
    <mergeCell ref="A11:A21"/>
    <mergeCell ref="A22:A24"/>
    <mergeCell ref="A25:A28"/>
  </mergeCells>
  <printOptions horizontalCentered="1"/>
  <pageMargins left="0.786805555555556" right="0.786805555555556" top="0.984027777777778" bottom="0.786805555555556" header="0.511805555555556" footer="0.511805555555556"/>
  <pageSetup paperSize="9" orientation="portrait"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8"/>
  <sheetViews>
    <sheetView workbookViewId="0">
      <selection activeCell="A11" sqref="A11"/>
    </sheetView>
  </sheetViews>
  <sheetFormatPr defaultColWidth="9" defaultRowHeight="14.4" outlineLevelCol="7"/>
  <cols>
    <col min="1" max="1" width="32.75" style="114" customWidth="1"/>
    <col min="2" max="4" width="10.6296296296296" style="114" customWidth="1"/>
    <col min="5" max="5" width="34.1296296296296" style="114" customWidth="1"/>
    <col min="6" max="8" width="10.6296296296296" style="114" customWidth="1"/>
    <col min="9" max="258" width="9" style="114"/>
    <col min="259" max="259" width="39.8796296296296" style="114" customWidth="1"/>
    <col min="260" max="261" width="14.1296296296296" style="114" customWidth="1"/>
    <col min="262" max="262" width="40.75" style="114" customWidth="1"/>
    <col min="263" max="264" width="15.1296296296296" style="114" customWidth="1"/>
    <col min="265" max="514" width="9" style="114"/>
    <col min="515" max="515" width="39.8796296296296" style="114" customWidth="1"/>
    <col min="516" max="517" width="14.1296296296296" style="114" customWidth="1"/>
    <col min="518" max="518" width="40.75" style="114" customWidth="1"/>
    <col min="519" max="520" width="15.1296296296296" style="114" customWidth="1"/>
    <col min="521" max="770" width="9" style="114"/>
    <col min="771" max="771" width="39.8796296296296" style="114" customWidth="1"/>
    <col min="772" max="773" width="14.1296296296296" style="114" customWidth="1"/>
    <col min="774" max="774" width="40.75" style="114" customWidth="1"/>
    <col min="775" max="776" width="15.1296296296296" style="114" customWidth="1"/>
    <col min="777" max="1026" width="9" style="114"/>
    <col min="1027" max="1027" width="39.8796296296296" style="114" customWidth="1"/>
    <col min="1028" max="1029" width="14.1296296296296" style="114" customWidth="1"/>
    <col min="1030" max="1030" width="40.75" style="114" customWidth="1"/>
    <col min="1031" max="1032" width="15.1296296296296" style="114" customWidth="1"/>
    <col min="1033" max="1282" width="9" style="114"/>
    <col min="1283" max="1283" width="39.8796296296296" style="114" customWidth="1"/>
    <col min="1284" max="1285" width="14.1296296296296" style="114" customWidth="1"/>
    <col min="1286" max="1286" width="40.75" style="114" customWidth="1"/>
    <col min="1287" max="1288" width="15.1296296296296" style="114" customWidth="1"/>
    <col min="1289" max="1538" width="9" style="114"/>
    <col min="1539" max="1539" width="39.8796296296296" style="114" customWidth="1"/>
    <col min="1540" max="1541" width="14.1296296296296" style="114" customWidth="1"/>
    <col min="1542" max="1542" width="40.75" style="114" customWidth="1"/>
    <col min="1543" max="1544" width="15.1296296296296" style="114" customWidth="1"/>
    <col min="1545" max="1794" width="9" style="114"/>
    <col min="1795" max="1795" width="39.8796296296296" style="114" customWidth="1"/>
    <col min="1796" max="1797" width="14.1296296296296" style="114" customWidth="1"/>
    <col min="1798" max="1798" width="40.75" style="114" customWidth="1"/>
    <col min="1799" max="1800" width="15.1296296296296" style="114" customWidth="1"/>
    <col min="1801" max="2050" width="9" style="114"/>
    <col min="2051" max="2051" width="39.8796296296296" style="114" customWidth="1"/>
    <col min="2052" max="2053" width="14.1296296296296" style="114" customWidth="1"/>
    <col min="2054" max="2054" width="40.75" style="114" customWidth="1"/>
    <col min="2055" max="2056" width="15.1296296296296" style="114" customWidth="1"/>
    <col min="2057" max="2306" width="9" style="114"/>
    <col min="2307" max="2307" width="39.8796296296296" style="114" customWidth="1"/>
    <col min="2308" max="2309" width="14.1296296296296" style="114" customWidth="1"/>
    <col min="2310" max="2310" width="40.75" style="114" customWidth="1"/>
    <col min="2311" max="2312" width="15.1296296296296" style="114" customWidth="1"/>
    <col min="2313" max="2562" width="9" style="114"/>
    <col min="2563" max="2563" width="39.8796296296296" style="114" customWidth="1"/>
    <col min="2564" max="2565" width="14.1296296296296" style="114" customWidth="1"/>
    <col min="2566" max="2566" width="40.75" style="114" customWidth="1"/>
    <col min="2567" max="2568" width="15.1296296296296" style="114" customWidth="1"/>
    <col min="2569" max="2818" width="9" style="114"/>
    <col min="2819" max="2819" width="39.8796296296296" style="114" customWidth="1"/>
    <col min="2820" max="2821" width="14.1296296296296" style="114" customWidth="1"/>
    <col min="2822" max="2822" width="40.75" style="114" customWidth="1"/>
    <col min="2823" max="2824" width="15.1296296296296" style="114" customWidth="1"/>
    <col min="2825" max="3074" width="9" style="114"/>
    <col min="3075" max="3075" width="39.8796296296296" style="114" customWidth="1"/>
    <col min="3076" max="3077" width="14.1296296296296" style="114" customWidth="1"/>
    <col min="3078" max="3078" width="40.75" style="114" customWidth="1"/>
    <col min="3079" max="3080" width="15.1296296296296" style="114" customWidth="1"/>
    <col min="3081" max="3330" width="9" style="114"/>
    <col min="3331" max="3331" width="39.8796296296296" style="114" customWidth="1"/>
    <col min="3332" max="3333" width="14.1296296296296" style="114" customWidth="1"/>
    <col min="3334" max="3334" width="40.75" style="114" customWidth="1"/>
    <col min="3335" max="3336" width="15.1296296296296" style="114" customWidth="1"/>
    <col min="3337" max="3586" width="9" style="114"/>
    <col min="3587" max="3587" width="39.8796296296296" style="114" customWidth="1"/>
    <col min="3588" max="3589" width="14.1296296296296" style="114" customWidth="1"/>
    <col min="3590" max="3590" width="40.75" style="114" customWidth="1"/>
    <col min="3591" max="3592" width="15.1296296296296" style="114" customWidth="1"/>
    <col min="3593" max="3842" width="9" style="114"/>
    <col min="3843" max="3843" width="39.8796296296296" style="114" customWidth="1"/>
    <col min="3844" max="3845" width="14.1296296296296" style="114" customWidth="1"/>
    <col min="3846" max="3846" width="40.75" style="114" customWidth="1"/>
    <col min="3847" max="3848" width="15.1296296296296" style="114" customWidth="1"/>
    <col min="3849" max="4098" width="9" style="114"/>
    <col min="4099" max="4099" width="39.8796296296296" style="114" customWidth="1"/>
    <col min="4100" max="4101" width="14.1296296296296" style="114" customWidth="1"/>
    <col min="4102" max="4102" width="40.75" style="114" customWidth="1"/>
    <col min="4103" max="4104" width="15.1296296296296" style="114" customWidth="1"/>
    <col min="4105" max="4354" width="9" style="114"/>
    <col min="4355" max="4355" width="39.8796296296296" style="114" customWidth="1"/>
    <col min="4356" max="4357" width="14.1296296296296" style="114" customWidth="1"/>
    <col min="4358" max="4358" width="40.75" style="114" customWidth="1"/>
    <col min="4359" max="4360" width="15.1296296296296" style="114" customWidth="1"/>
    <col min="4361" max="4610" width="9" style="114"/>
    <col min="4611" max="4611" width="39.8796296296296" style="114" customWidth="1"/>
    <col min="4612" max="4613" width="14.1296296296296" style="114" customWidth="1"/>
    <col min="4614" max="4614" width="40.75" style="114" customWidth="1"/>
    <col min="4615" max="4616" width="15.1296296296296" style="114" customWidth="1"/>
    <col min="4617" max="4866" width="9" style="114"/>
    <col min="4867" max="4867" width="39.8796296296296" style="114" customWidth="1"/>
    <col min="4868" max="4869" width="14.1296296296296" style="114" customWidth="1"/>
    <col min="4870" max="4870" width="40.75" style="114" customWidth="1"/>
    <col min="4871" max="4872" width="15.1296296296296" style="114" customWidth="1"/>
    <col min="4873" max="5122" width="9" style="114"/>
    <col min="5123" max="5123" width="39.8796296296296" style="114" customWidth="1"/>
    <col min="5124" max="5125" width="14.1296296296296" style="114" customWidth="1"/>
    <col min="5126" max="5126" width="40.75" style="114" customWidth="1"/>
    <col min="5127" max="5128" width="15.1296296296296" style="114" customWidth="1"/>
    <col min="5129" max="5378" width="9" style="114"/>
    <col min="5379" max="5379" width="39.8796296296296" style="114" customWidth="1"/>
    <col min="5380" max="5381" width="14.1296296296296" style="114" customWidth="1"/>
    <col min="5382" max="5382" width="40.75" style="114" customWidth="1"/>
    <col min="5383" max="5384" width="15.1296296296296" style="114" customWidth="1"/>
    <col min="5385" max="5634" width="9" style="114"/>
    <col min="5635" max="5635" width="39.8796296296296" style="114" customWidth="1"/>
    <col min="5636" max="5637" width="14.1296296296296" style="114" customWidth="1"/>
    <col min="5638" max="5638" width="40.75" style="114" customWidth="1"/>
    <col min="5639" max="5640" width="15.1296296296296" style="114" customWidth="1"/>
    <col min="5641" max="5890" width="9" style="114"/>
    <col min="5891" max="5891" width="39.8796296296296" style="114" customWidth="1"/>
    <col min="5892" max="5893" width="14.1296296296296" style="114" customWidth="1"/>
    <col min="5894" max="5894" width="40.75" style="114" customWidth="1"/>
    <col min="5895" max="5896" width="15.1296296296296" style="114" customWidth="1"/>
    <col min="5897" max="6146" width="9" style="114"/>
    <col min="6147" max="6147" width="39.8796296296296" style="114" customWidth="1"/>
    <col min="6148" max="6149" width="14.1296296296296" style="114" customWidth="1"/>
    <col min="6150" max="6150" width="40.75" style="114" customWidth="1"/>
    <col min="6151" max="6152" width="15.1296296296296" style="114" customWidth="1"/>
    <col min="6153" max="6402" width="9" style="114"/>
    <col min="6403" max="6403" width="39.8796296296296" style="114" customWidth="1"/>
    <col min="6404" max="6405" width="14.1296296296296" style="114" customWidth="1"/>
    <col min="6406" max="6406" width="40.75" style="114" customWidth="1"/>
    <col min="6407" max="6408" width="15.1296296296296" style="114" customWidth="1"/>
    <col min="6409" max="6658" width="9" style="114"/>
    <col min="6659" max="6659" width="39.8796296296296" style="114" customWidth="1"/>
    <col min="6660" max="6661" width="14.1296296296296" style="114" customWidth="1"/>
    <col min="6662" max="6662" width="40.75" style="114" customWidth="1"/>
    <col min="6663" max="6664" width="15.1296296296296" style="114" customWidth="1"/>
    <col min="6665" max="6914" width="9" style="114"/>
    <col min="6915" max="6915" width="39.8796296296296" style="114" customWidth="1"/>
    <col min="6916" max="6917" width="14.1296296296296" style="114" customWidth="1"/>
    <col min="6918" max="6918" width="40.75" style="114" customWidth="1"/>
    <col min="6919" max="6920" width="15.1296296296296" style="114" customWidth="1"/>
    <col min="6921" max="7170" width="9" style="114"/>
    <col min="7171" max="7171" width="39.8796296296296" style="114" customWidth="1"/>
    <col min="7172" max="7173" width="14.1296296296296" style="114" customWidth="1"/>
    <col min="7174" max="7174" width="40.75" style="114" customWidth="1"/>
    <col min="7175" max="7176" width="15.1296296296296" style="114" customWidth="1"/>
    <col min="7177" max="7426" width="9" style="114"/>
    <col min="7427" max="7427" width="39.8796296296296" style="114" customWidth="1"/>
    <col min="7428" max="7429" width="14.1296296296296" style="114" customWidth="1"/>
    <col min="7430" max="7430" width="40.75" style="114" customWidth="1"/>
    <col min="7431" max="7432" width="15.1296296296296" style="114" customWidth="1"/>
    <col min="7433" max="7682" width="9" style="114"/>
    <col min="7683" max="7683" width="39.8796296296296" style="114" customWidth="1"/>
    <col min="7684" max="7685" width="14.1296296296296" style="114" customWidth="1"/>
    <col min="7686" max="7686" width="40.75" style="114" customWidth="1"/>
    <col min="7687" max="7688" width="15.1296296296296" style="114" customWidth="1"/>
    <col min="7689" max="7938" width="9" style="114"/>
    <col min="7939" max="7939" width="39.8796296296296" style="114" customWidth="1"/>
    <col min="7940" max="7941" width="14.1296296296296" style="114" customWidth="1"/>
    <col min="7942" max="7942" width="40.75" style="114" customWidth="1"/>
    <col min="7943" max="7944" width="15.1296296296296" style="114" customWidth="1"/>
    <col min="7945" max="8194" width="9" style="114"/>
    <col min="8195" max="8195" width="39.8796296296296" style="114" customWidth="1"/>
    <col min="8196" max="8197" width="14.1296296296296" style="114" customWidth="1"/>
    <col min="8198" max="8198" width="40.75" style="114" customWidth="1"/>
    <col min="8199" max="8200" width="15.1296296296296" style="114" customWidth="1"/>
    <col min="8201" max="8450" width="9" style="114"/>
    <col min="8451" max="8451" width="39.8796296296296" style="114" customWidth="1"/>
    <col min="8452" max="8453" width="14.1296296296296" style="114" customWidth="1"/>
    <col min="8454" max="8454" width="40.75" style="114" customWidth="1"/>
    <col min="8455" max="8456" width="15.1296296296296" style="114" customWidth="1"/>
    <col min="8457" max="8706" width="9" style="114"/>
    <col min="8707" max="8707" width="39.8796296296296" style="114" customWidth="1"/>
    <col min="8708" max="8709" width="14.1296296296296" style="114" customWidth="1"/>
    <col min="8710" max="8710" width="40.75" style="114" customWidth="1"/>
    <col min="8711" max="8712" width="15.1296296296296" style="114" customWidth="1"/>
    <col min="8713" max="8962" width="9" style="114"/>
    <col min="8963" max="8963" width="39.8796296296296" style="114" customWidth="1"/>
    <col min="8964" max="8965" width="14.1296296296296" style="114" customWidth="1"/>
    <col min="8966" max="8966" width="40.75" style="114" customWidth="1"/>
    <col min="8967" max="8968" width="15.1296296296296" style="114" customWidth="1"/>
    <col min="8969" max="9218" width="9" style="114"/>
    <col min="9219" max="9219" width="39.8796296296296" style="114" customWidth="1"/>
    <col min="9220" max="9221" width="14.1296296296296" style="114" customWidth="1"/>
    <col min="9222" max="9222" width="40.75" style="114" customWidth="1"/>
    <col min="9223" max="9224" width="15.1296296296296" style="114" customWidth="1"/>
    <col min="9225" max="9474" width="9" style="114"/>
    <col min="9475" max="9475" width="39.8796296296296" style="114" customWidth="1"/>
    <col min="9476" max="9477" width="14.1296296296296" style="114" customWidth="1"/>
    <col min="9478" max="9478" width="40.75" style="114" customWidth="1"/>
    <col min="9479" max="9480" width="15.1296296296296" style="114" customWidth="1"/>
    <col min="9481" max="9730" width="9" style="114"/>
    <col min="9731" max="9731" width="39.8796296296296" style="114" customWidth="1"/>
    <col min="9732" max="9733" width="14.1296296296296" style="114" customWidth="1"/>
    <col min="9734" max="9734" width="40.75" style="114" customWidth="1"/>
    <col min="9735" max="9736" width="15.1296296296296" style="114" customWidth="1"/>
    <col min="9737" max="9986" width="9" style="114"/>
    <col min="9987" max="9987" width="39.8796296296296" style="114" customWidth="1"/>
    <col min="9988" max="9989" width="14.1296296296296" style="114" customWidth="1"/>
    <col min="9990" max="9990" width="40.75" style="114" customWidth="1"/>
    <col min="9991" max="9992" width="15.1296296296296" style="114" customWidth="1"/>
    <col min="9993" max="10242" width="9" style="114"/>
    <col min="10243" max="10243" width="39.8796296296296" style="114" customWidth="1"/>
    <col min="10244" max="10245" width="14.1296296296296" style="114" customWidth="1"/>
    <col min="10246" max="10246" width="40.75" style="114" customWidth="1"/>
    <col min="10247" max="10248" width="15.1296296296296" style="114" customWidth="1"/>
    <col min="10249" max="10498" width="9" style="114"/>
    <col min="10499" max="10499" width="39.8796296296296" style="114" customWidth="1"/>
    <col min="10500" max="10501" width="14.1296296296296" style="114" customWidth="1"/>
    <col min="10502" max="10502" width="40.75" style="114" customWidth="1"/>
    <col min="10503" max="10504" width="15.1296296296296" style="114" customWidth="1"/>
    <col min="10505" max="10754" width="9" style="114"/>
    <col min="10755" max="10755" width="39.8796296296296" style="114" customWidth="1"/>
    <col min="10756" max="10757" width="14.1296296296296" style="114" customWidth="1"/>
    <col min="10758" max="10758" width="40.75" style="114" customWidth="1"/>
    <col min="10759" max="10760" width="15.1296296296296" style="114" customWidth="1"/>
    <col min="10761" max="11010" width="9" style="114"/>
    <col min="11011" max="11011" width="39.8796296296296" style="114" customWidth="1"/>
    <col min="11012" max="11013" width="14.1296296296296" style="114" customWidth="1"/>
    <col min="11014" max="11014" width="40.75" style="114" customWidth="1"/>
    <col min="11015" max="11016" width="15.1296296296296" style="114" customWidth="1"/>
    <col min="11017" max="11266" width="9" style="114"/>
    <col min="11267" max="11267" width="39.8796296296296" style="114" customWidth="1"/>
    <col min="11268" max="11269" width="14.1296296296296" style="114" customWidth="1"/>
    <col min="11270" max="11270" width="40.75" style="114" customWidth="1"/>
    <col min="11271" max="11272" width="15.1296296296296" style="114" customWidth="1"/>
    <col min="11273" max="11522" width="9" style="114"/>
    <col min="11523" max="11523" width="39.8796296296296" style="114" customWidth="1"/>
    <col min="11524" max="11525" width="14.1296296296296" style="114" customWidth="1"/>
    <col min="11526" max="11526" width="40.75" style="114" customWidth="1"/>
    <col min="11527" max="11528" width="15.1296296296296" style="114" customWidth="1"/>
    <col min="11529" max="11778" width="9" style="114"/>
    <col min="11779" max="11779" width="39.8796296296296" style="114" customWidth="1"/>
    <col min="11780" max="11781" width="14.1296296296296" style="114" customWidth="1"/>
    <col min="11782" max="11782" width="40.75" style="114" customWidth="1"/>
    <col min="11783" max="11784" width="15.1296296296296" style="114" customWidth="1"/>
    <col min="11785" max="12034" width="9" style="114"/>
    <col min="12035" max="12035" width="39.8796296296296" style="114" customWidth="1"/>
    <col min="12036" max="12037" width="14.1296296296296" style="114" customWidth="1"/>
    <col min="12038" max="12038" width="40.75" style="114" customWidth="1"/>
    <col min="12039" max="12040" width="15.1296296296296" style="114" customWidth="1"/>
    <col min="12041" max="12290" width="9" style="114"/>
    <col min="12291" max="12291" width="39.8796296296296" style="114" customWidth="1"/>
    <col min="12292" max="12293" width="14.1296296296296" style="114" customWidth="1"/>
    <col min="12294" max="12294" width="40.75" style="114" customWidth="1"/>
    <col min="12295" max="12296" width="15.1296296296296" style="114" customWidth="1"/>
    <col min="12297" max="12546" width="9" style="114"/>
    <col min="12547" max="12547" width="39.8796296296296" style="114" customWidth="1"/>
    <col min="12548" max="12549" width="14.1296296296296" style="114" customWidth="1"/>
    <col min="12550" max="12550" width="40.75" style="114" customWidth="1"/>
    <col min="12551" max="12552" width="15.1296296296296" style="114" customWidth="1"/>
    <col min="12553" max="12802" width="9" style="114"/>
    <col min="12803" max="12803" width="39.8796296296296" style="114" customWidth="1"/>
    <col min="12804" max="12805" width="14.1296296296296" style="114" customWidth="1"/>
    <col min="12806" max="12806" width="40.75" style="114" customWidth="1"/>
    <col min="12807" max="12808" width="15.1296296296296" style="114" customWidth="1"/>
    <col min="12809" max="13058" width="9" style="114"/>
    <col min="13059" max="13059" width="39.8796296296296" style="114" customWidth="1"/>
    <col min="13060" max="13061" width="14.1296296296296" style="114" customWidth="1"/>
    <col min="13062" max="13062" width="40.75" style="114" customWidth="1"/>
    <col min="13063" max="13064" width="15.1296296296296" style="114" customWidth="1"/>
    <col min="13065" max="13314" width="9" style="114"/>
    <col min="13315" max="13315" width="39.8796296296296" style="114" customWidth="1"/>
    <col min="13316" max="13317" width="14.1296296296296" style="114" customWidth="1"/>
    <col min="13318" max="13318" width="40.75" style="114" customWidth="1"/>
    <col min="13319" max="13320" width="15.1296296296296" style="114" customWidth="1"/>
    <col min="13321" max="13570" width="9" style="114"/>
    <col min="13571" max="13571" width="39.8796296296296" style="114" customWidth="1"/>
    <col min="13572" max="13573" width="14.1296296296296" style="114" customWidth="1"/>
    <col min="13574" max="13574" width="40.75" style="114" customWidth="1"/>
    <col min="13575" max="13576" width="15.1296296296296" style="114" customWidth="1"/>
    <col min="13577" max="13826" width="9" style="114"/>
    <col min="13827" max="13827" width="39.8796296296296" style="114" customWidth="1"/>
    <col min="13828" max="13829" width="14.1296296296296" style="114" customWidth="1"/>
    <col min="13830" max="13830" width="40.75" style="114" customWidth="1"/>
    <col min="13831" max="13832" width="15.1296296296296" style="114" customWidth="1"/>
    <col min="13833" max="14082" width="9" style="114"/>
    <col min="14083" max="14083" width="39.8796296296296" style="114" customWidth="1"/>
    <col min="14084" max="14085" width="14.1296296296296" style="114" customWidth="1"/>
    <col min="14086" max="14086" width="40.75" style="114" customWidth="1"/>
    <col min="14087" max="14088" width="15.1296296296296" style="114" customWidth="1"/>
    <col min="14089" max="14338" width="9" style="114"/>
    <col min="14339" max="14339" width="39.8796296296296" style="114" customWidth="1"/>
    <col min="14340" max="14341" width="14.1296296296296" style="114" customWidth="1"/>
    <col min="14342" max="14342" width="40.75" style="114" customWidth="1"/>
    <col min="14343" max="14344" width="15.1296296296296" style="114" customWidth="1"/>
    <col min="14345" max="14594" width="9" style="114"/>
    <col min="14595" max="14595" width="39.8796296296296" style="114" customWidth="1"/>
    <col min="14596" max="14597" width="14.1296296296296" style="114" customWidth="1"/>
    <col min="14598" max="14598" width="40.75" style="114" customWidth="1"/>
    <col min="14599" max="14600" width="15.1296296296296" style="114" customWidth="1"/>
    <col min="14601" max="14850" width="9" style="114"/>
    <col min="14851" max="14851" width="39.8796296296296" style="114" customWidth="1"/>
    <col min="14852" max="14853" width="14.1296296296296" style="114" customWidth="1"/>
    <col min="14854" max="14854" width="40.75" style="114" customWidth="1"/>
    <col min="14855" max="14856" width="15.1296296296296" style="114" customWidth="1"/>
    <col min="14857" max="15106" width="9" style="114"/>
    <col min="15107" max="15107" width="39.8796296296296" style="114" customWidth="1"/>
    <col min="15108" max="15109" width="14.1296296296296" style="114" customWidth="1"/>
    <col min="15110" max="15110" width="40.75" style="114" customWidth="1"/>
    <col min="15111" max="15112" width="15.1296296296296" style="114" customWidth="1"/>
    <col min="15113" max="15362" width="9" style="114"/>
    <col min="15363" max="15363" width="39.8796296296296" style="114" customWidth="1"/>
    <col min="15364" max="15365" width="14.1296296296296" style="114" customWidth="1"/>
    <col min="15366" max="15366" width="40.75" style="114" customWidth="1"/>
    <col min="15367" max="15368" width="15.1296296296296" style="114" customWidth="1"/>
    <col min="15369" max="15618" width="9" style="114"/>
    <col min="15619" max="15619" width="39.8796296296296" style="114" customWidth="1"/>
    <col min="15620" max="15621" width="14.1296296296296" style="114" customWidth="1"/>
    <col min="15622" max="15622" width="40.75" style="114" customWidth="1"/>
    <col min="15623" max="15624" width="15.1296296296296" style="114" customWidth="1"/>
    <col min="15625" max="15874" width="9" style="114"/>
    <col min="15875" max="15875" width="39.8796296296296" style="114" customWidth="1"/>
    <col min="15876" max="15877" width="14.1296296296296" style="114" customWidth="1"/>
    <col min="15878" max="15878" width="40.75" style="114" customWidth="1"/>
    <col min="15879" max="15880" width="15.1296296296296" style="114" customWidth="1"/>
    <col min="15881" max="16130" width="9" style="114"/>
    <col min="16131" max="16131" width="39.8796296296296" style="114" customWidth="1"/>
    <col min="16132" max="16133" width="14.1296296296296" style="114" customWidth="1"/>
    <col min="16134" max="16134" width="40.75" style="114" customWidth="1"/>
    <col min="16135" max="16136" width="15.1296296296296" style="114" customWidth="1"/>
    <col min="16137" max="16384" width="9" style="114"/>
  </cols>
  <sheetData>
    <row r="1" spans="1:1">
      <c r="A1" s="115" t="s">
        <v>831</v>
      </c>
    </row>
    <row r="2" ht="32.25" customHeight="1" spans="1:8">
      <c r="A2" s="116" t="s">
        <v>832</v>
      </c>
      <c r="B2" s="116"/>
      <c r="C2" s="116"/>
      <c r="D2" s="116"/>
      <c r="E2" s="116"/>
      <c r="F2" s="116"/>
      <c r="G2" s="116"/>
      <c r="H2" s="116"/>
    </row>
    <row r="3" ht="18.75" customHeight="1" spans="1:8">
      <c r="A3" s="117"/>
      <c r="B3" s="117"/>
      <c r="C3" s="117"/>
      <c r="D3" s="117"/>
      <c r="E3" s="117"/>
      <c r="F3" s="117"/>
      <c r="G3" s="117"/>
      <c r="H3" s="118" t="s">
        <v>833</v>
      </c>
    </row>
    <row r="4" ht="24" customHeight="1" spans="1:8">
      <c r="A4" s="119" t="s">
        <v>834</v>
      </c>
      <c r="B4" s="119"/>
      <c r="C4" s="119"/>
      <c r="D4" s="119"/>
      <c r="E4" s="119" t="s">
        <v>835</v>
      </c>
      <c r="F4" s="119"/>
      <c r="G4" s="119"/>
      <c r="H4" s="119"/>
    </row>
    <row r="5" ht="24" customHeight="1" spans="1:8">
      <c r="A5" s="120" t="s">
        <v>836</v>
      </c>
      <c r="B5" s="120" t="s">
        <v>837</v>
      </c>
      <c r="C5" s="120" t="s">
        <v>838</v>
      </c>
      <c r="D5" s="120" t="s">
        <v>839</v>
      </c>
      <c r="E5" s="120" t="s">
        <v>836</v>
      </c>
      <c r="F5" s="120" t="s">
        <v>840</v>
      </c>
      <c r="G5" s="120" t="s">
        <v>838</v>
      </c>
      <c r="H5" s="120" t="s">
        <v>839</v>
      </c>
    </row>
    <row r="6" ht="24" customHeight="1" spans="1:8">
      <c r="A6" s="121" t="s">
        <v>841</v>
      </c>
      <c r="B6" s="121">
        <f>B7-B8-B10-B9-B11</f>
        <v>8000</v>
      </c>
      <c r="C6" s="121">
        <f>C7-C8-C10-C9-C11</f>
        <v>13000</v>
      </c>
      <c r="D6" s="122">
        <f t="shared" ref="D6:D11" si="0">(C6-B6)/B6*100</f>
        <v>62.5</v>
      </c>
      <c r="E6" s="123" t="s">
        <v>842</v>
      </c>
      <c r="F6" s="121">
        <f>SUM(F7:F15)</f>
        <v>8000</v>
      </c>
      <c r="G6" s="121">
        <f>SUM(G7:G15)</f>
        <v>13000</v>
      </c>
      <c r="H6" s="122">
        <f>(G6-F6)/F6*100</f>
        <v>62.5</v>
      </c>
    </row>
    <row r="7" ht="24" customHeight="1" spans="1:8">
      <c r="A7" s="124" t="s">
        <v>843</v>
      </c>
      <c r="B7" s="124">
        <v>11000</v>
      </c>
      <c r="C7" s="124">
        <v>15000</v>
      </c>
      <c r="D7" s="125">
        <f t="shared" ref="D7:D18" si="1">(C7-B7)/B7*100</f>
        <v>36.3636363636364</v>
      </c>
      <c r="E7" s="126" t="s">
        <v>844</v>
      </c>
      <c r="F7" s="124">
        <v>2200</v>
      </c>
      <c r="G7" s="124">
        <v>4360</v>
      </c>
      <c r="H7" s="125">
        <f t="shared" ref="H7:H18" si="2">(G7-F7)/F7*100</f>
        <v>98.1818181818182</v>
      </c>
    </row>
    <row r="8" ht="24" customHeight="1" spans="1:8">
      <c r="A8" s="124" t="s">
        <v>845</v>
      </c>
      <c r="B8" s="124">
        <v>2200</v>
      </c>
      <c r="C8" s="124">
        <v>800</v>
      </c>
      <c r="D8" s="125">
        <f t="shared" si="1"/>
        <v>-63.6363636363636</v>
      </c>
      <c r="E8" s="126" t="s">
        <v>846</v>
      </c>
      <c r="F8" s="124">
        <v>300</v>
      </c>
      <c r="G8" s="124">
        <v>230</v>
      </c>
      <c r="H8" s="125">
        <f t="shared" si="2"/>
        <v>-23.3333333333333</v>
      </c>
    </row>
    <row r="9" ht="24" customHeight="1" spans="1:8">
      <c r="A9" s="124" t="s">
        <v>847</v>
      </c>
      <c r="B9" s="124"/>
      <c r="C9" s="124">
        <v>200</v>
      </c>
      <c r="D9" s="125"/>
      <c r="E9" s="126" t="s">
        <v>848</v>
      </c>
      <c r="F9" s="124"/>
      <c r="G9" s="124">
        <v>760</v>
      </c>
      <c r="H9" s="125"/>
    </row>
    <row r="10" ht="24" customHeight="1" spans="1:8">
      <c r="A10" s="124" t="s">
        <v>849</v>
      </c>
      <c r="B10" s="124">
        <v>400</v>
      </c>
      <c r="C10" s="124">
        <v>500</v>
      </c>
      <c r="D10" s="125">
        <f t="shared" si="0"/>
        <v>25</v>
      </c>
      <c r="E10" s="126" t="s">
        <v>850</v>
      </c>
      <c r="F10" s="124">
        <v>700</v>
      </c>
      <c r="G10" s="124">
        <v>1000</v>
      </c>
      <c r="H10" s="125">
        <f>(G10-F10)/F10*100</f>
        <v>42.8571428571429</v>
      </c>
    </row>
    <row r="11" ht="24" customHeight="1" spans="1:8">
      <c r="A11" s="127" t="s">
        <v>851</v>
      </c>
      <c r="B11" s="124">
        <v>400</v>
      </c>
      <c r="C11" s="124">
        <v>500</v>
      </c>
      <c r="D11" s="125">
        <f t="shared" si="0"/>
        <v>25</v>
      </c>
      <c r="E11" s="126" t="s">
        <v>852</v>
      </c>
      <c r="F11" s="124"/>
      <c r="G11" s="124">
        <v>150</v>
      </c>
      <c r="H11" s="125"/>
    </row>
    <row r="12" ht="24" customHeight="1" spans="1:8">
      <c r="A12" s="124"/>
      <c r="B12" s="124"/>
      <c r="C12" s="124"/>
      <c r="D12" s="125"/>
      <c r="E12" s="126" t="s">
        <v>853</v>
      </c>
      <c r="F12" s="124"/>
      <c r="G12" s="124">
        <v>500</v>
      </c>
      <c r="H12" s="125"/>
    </row>
    <row r="13" ht="24" customHeight="1" spans="1:8">
      <c r="A13" s="124"/>
      <c r="B13" s="124"/>
      <c r="C13" s="124"/>
      <c r="D13" s="125"/>
      <c r="E13" s="126" t="s">
        <v>854</v>
      </c>
      <c r="F13" s="124"/>
      <c r="G13" s="124">
        <v>1500</v>
      </c>
      <c r="H13" s="125"/>
    </row>
    <row r="14" ht="24" customHeight="1" spans="1:8">
      <c r="A14" s="128"/>
      <c r="B14" s="128"/>
      <c r="C14" s="128"/>
      <c r="D14" s="128"/>
      <c r="E14" s="126" t="s">
        <v>855</v>
      </c>
      <c r="F14" s="124">
        <v>4500</v>
      </c>
      <c r="G14" s="124">
        <v>4000</v>
      </c>
      <c r="H14" s="125">
        <f t="shared" si="2"/>
        <v>-11.1111111111111</v>
      </c>
    </row>
    <row r="15" ht="24" customHeight="1" spans="1:8">
      <c r="A15" s="128"/>
      <c r="B15" s="128"/>
      <c r="C15" s="128"/>
      <c r="D15" s="128"/>
      <c r="E15" s="126" t="s">
        <v>856</v>
      </c>
      <c r="F15" s="124">
        <v>300</v>
      </c>
      <c r="G15" s="124">
        <v>500</v>
      </c>
      <c r="H15" s="125">
        <f t="shared" si="2"/>
        <v>66.6666666666667</v>
      </c>
    </row>
    <row r="16" ht="24" customHeight="1" spans="1:8">
      <c r="A16" s="121" t="s">
        <v>857</v>
      </c>
      <c r="B16" s="121">
        <v>300</v>
      </c>
      <c r="C16" s="121"/>
      <c r="D16" s="122">
        <f t="shared" si="1"/>
        <v>-100</v>
      </c>
      <c r="E16" s="129" t="s">
        <v>858</v>
      </c>
      <c r="F16" s="121">
        <v>300</v>
      </c>
      <c r="G16" s="121"/>
      <c r="H16" s="122">
        <f t="shared" si="2"/>
        <v>-100</v>
      </c>
    </row>
    <row r="17" ht="24" customHeight="1" spans="1:8">
      <c r="A17" s="121" t="s">
        <v>859</v>
      </c>
      <c r="B17" s="121">
        <v>360</v>
      </c>
      <c r="C17" s="121">
        <v>300</v>
      </c>
      <c r="D17" s="122">
        <f t="shared" si="1"/>
        <v>-16.6666666666667</v>
      </c>
      <c r="E17" s="121" t="s">
        <v>860</v>
      </c>
      <c r="F17" s="121">
        <v>360</v>
      </c>
      <c r="G17" s="121">
        <v>300</v>
      </c>
      <c r="H17" s="122">
        <f t="shared" si="2"/>
        <v>-16.6666666666667</v>
      </c>
    </row>
    <row r="18" ht="24" customHeight="1" spans="1:8">
      <c r="A18" s="119" t="s">
        <v>861</v>
      </c>
      <c r="B18" s="121">
        <f t="shared" ref="B18:G18" si="3">B6+B16+B17</f>
        <v>8660</v>
      </c>
      <c r="C18" s="121">
        <f t="shared" si="3"/>
        <v>13300</v>
      </c>
      <c r="D18" s="122">
        <f t="shared" si="1"/>
        <v>53.5796766743649</v>
      </c>
      <c r="E18" s="119" t="s">
        <v>862</v>
      </c>
      <c r="F18" s="121">
        <f t="shared" si="3"/>
        <v>8660</v>
      </c>
      <c r="G18" s="121">
        <f t="shared" si="3"/>
        <v>13300</v>
      </c>
      <c r="H18" s="122">
        <f t="shared" si="2"/>
        <v>53.5796766743649</v>
      </c>
    </row>
  </sheetData>
  <mergeCells count="3">
    <mergeCell ref="A2:H2"/>
    <mergeCell ref="A4:D4"/>
    <mergeCell ref="E4:H4"/>
  </mergeCells>
  <printOptions horizontalCentered="1"/>
  <pageMargins left="0.786805555555556" right="0.786805555555556" top="1.18055555555556" bottom="0.984027777777778" header="0.511805555555556" footer="0.511805555555556"/>
  <pageSetup paperSize="9" firstPageNumber="4294967295" orientation="landscape"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abSelected="1" workbookViewId="0">
      <selection activeCell="F14" sqref="F14"/>
    </sheetView>
  </sheetViews>
  <sheetFormatPr defaultColWidth="8.88888888888889" defaultRowHeight="14.4"/>
  <cols>
    <col min="1" max="1" width="26.7777777777778" style="91" customWidth="1"/>
    <col min="2" max="10" width="14.3333333333333" style="91" customWidth="1"/>
  </cols>
  <sheetData>
    <row r="1" ht="24" spans="1:10">
      <c r="A1" s="106" t="s">
        <v>863</v>
      </c>
      <c r="B1" s="106"/>
      <c r="C1" s="106"/>
      <c r="D1" s="106"/>
      <c r="E1" s="106"/>
      <c r="F1" s="106"/>
      <c r="G1" s="106"/>
      <c r="H1" s="106"/>
      <c r="I1" s="106"/>
      <c r="J1" s="106"/>
    </row>
    <row r="2" ht="15.6" spans="1:10">
      <c r="A2" s="107"/>
      <c r="B2" s="107"/>
      <c r="C2" s="108"/>
      <c r="D2" s="109"/>
      <c r="E2" s="107"/>
      <c r="F2" s="107"/>
      <c r="G2" s="107"/>
      <c r="H2" s="107"/>
      <c r="I2" s="111"/>
      <c r="J2" s="112" t="s">
        <v>2</v>
      </c>
    </row>
    <row r="3" ht="46.8" spans="1:10">
      <c r="A3" s="96" t="s">
        <v>864</v>
      </c>
      <c r="B3" s="97" t="s">
        <v>82</v>
      </c>
      <c r="C3" s="98" t="s">
        <v>865</v>
      </c>
      <c r="D3" s="98" t="s">
        <v>866</v>
      </c>
      <c r="E3" s="99" t="s">
        <v>867</v>
      </c>
      <c r="F3" s="96" t="s">
        <v>868</v>
      </c>
      <c r="G3" s="96" t="s">
        <v>869</v>
      </c>
      <c r="H3" s="96" t="s">
        <v>870</v>
      </c>
      <c r="I3" s="97" t="s">
        <v>871</v>
      </c>
      <c r="J3" s="98" t="s">
        <v>872</v>
      </c>
    </row>
    <row r="4" ht="24" spans="1:10">
      <c r="A4" s="100" t="s">
        <v>873</v>
      </c>
      <c r="B4" s="101">
        <v>110163.211647</v>
      </c>
      <c r="C4" s="101">
        <v>45300.452965</v>
      </c>
      <c r="D4" s="101">
        <v>7879.7086</v>
      </c>
      <c r="E4" s="101">
        <v>20341.042512</v>
      </c>
      <c r="F4" s="101">
        <v>15317.685215</v>
      </c>
      <c r="G4" s="101">
        <v>16688.92645</v>
      </c>
      <c r="H4" s="101">
        <v>1880.839481</v>
      </c>
      <c r="I4" s="101">
        <v>1447.322021</v>
      </c>
      <c r="J4" s="101">
        <v>1307.234403</v>
      </c>
    </row>
    <row r="5" ht="24" spans="1:10">
      <c r="A5" s="100" t="s">
        <v>874</v>
      </c>
      <c r="B5" s="101">
        <v>52257.870196</v>
      </c>
      <c r="C5" s="101">
        <v>16577.266398</v>
      </c>
      <c r="D5" s="101">
        <v>1433.7456</v>
      </c>
      <c r="E5" s="101">
        <v>10504.44078</v>
      </c>
      <c r="F5" s="101">
        <v>15064.685215</v>
      </c>
      <c r="G5" s="101">
        <v>4709.1665</v>
      </c>
      <c r="H5" s="101">
        <v>1536.6313</v>
      </c>
      <c r="I5" s="101">
        <v>1190</v>
      </c>
      <c r="J5" s="101">
        <v>1241.934403</v>
      </c>
    </row>
    <row r="6" ht="24" spans="1:10">
      <c r="A6" s="100" t="s">
        <v>875</v>
      </c>
      <c r="B6" s="101">
        <v>960.3</v>
      </c>
      <c r="C6" s="101">
        <v>100</v>
      </c>
      <c r="D6" s="101">
        <v>430</v>
      </c>
      <c r="E6" s="101">
        <v>2</v>
      </c>
      <c r="F6" s="101">
        <v>253</v>
      </c>
      <c r="G6" s="101">
        <v>56</v>
      </c>
      <c r="H6" s="101">
        <v>39</v>
      </c>
      <c r="I6" s="101">
        <v>15</v>
      </c>
      <c r="J6" s="101">
        <v>65.3</v>
      </c>
    </row>
    <row r="7" ht="24" spans="1:10">
      <c r="A7" s="102" t="s">
        <v>876</v>
      </c>
      <c r="B7" s="101">
        <v>27768.024682</v>
      </c>
      <c r="C7" s="101"/>
      <c r="D7" s="101">
        <v>6009.663</v>
      </c>
      <c r="E7" s="101">
        <v>9834.601732</v>
      </c>
      <c r="F7" s="101"/>
      <c r="G7" s="101">
        <v>11923.75995</v>
      </c>
      <c r="H7" s="101"/>
      <c r="I7" s="101"/>
      <c r="J7" s="101"/>
    </row>
    <row r="8" ht="24" spans="1:10">
      <c r="A8" s="102" t="s">
        <v>877</v>
      </c>
      <c r="B8" s="101"/>
      <c r="C8" s="101"/>
      <c r="D8" s="101"/>
      <c r="E8" s="101"/>
      <c r="F8" s="110"/>
      <c r="G8" s="110"/>
      <c r="H8" s="110"/>
      <c r="I8" s="110"/>
      <c r="J8" s="110"/>
    </row>
    <row r="9" ht="24" spans="1:10">
      <c r="A9" s="102" t="s">
        <v>878</v>
      </c>
      <c r="B9" s="101">
        <v>150</v>
      </c>
      <c r="C9" s="101">
        <v>150</v>
      </c>
      <c r="D9" s="101"/>
      <c r="E9" s="101"/>
      <c r="F9" s="101"/>
      <c r="G9" s="101"/>
      <c r="H9" s="101"/>
      <c r="I9" s="101"/>
      <c r="J9" s="101"/>
    </row>
    <row r="10" ht="24" spans="1:10">
      <c r="A10" s="102" t="s">
        <v>879</v>
      </c>
      <c r="B10" s="103">
        <v>326.3</v>
      </c>
      <c r="C10" s="103">
        <v>320</v>
      </c>
      <c r="D10" s="103">
        <v>6.3</v>
      </c>
      <c r="E10" s="103"/>
      <c r="F10" s="103"/>
      <c r="G10" s="103"/>
      <c r="H10" s="103"/>
      <c r="I10" s="103"/>
      <c r="J10" s="113"/>
    </row>
  </sheetData>
  <mergeCells count="1">
    <mergeCell ref="A1:J1"/>
  </mergeCells>
  <pageMargins left="0.75" right="0.75" top="1" bottom="1" header="0.511805555555556" footer="0.511805555555556"/>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7"/>
  <sheetViews>
    <sheetView workbookViewId="0">
      <selection activeCell="F7" sqref="F7"/>
    </sheetView>
  </sheetViews>
  <sheetFormatPr defaultColWidth="8.88888888888889" defaultRowHeight="14.4" outlineLevelRow="6"/>
  <cols>
    <col min="1" max="1" width="26.4444444444444" customWidth="1"/>
    <col min="2" max="10" width="14.1111111111111" customWidth="1"/>
  </cols>
  <sheetData>
    <row r="1" ht="24" spans="1:10">
      <c r="A1" s="92" t="s">
        <v>880</v>
      </c>
      <c r="B1" s="92"/>
      <c r="C1" s="92"/>
      <c r="D1" s="92"/>
      <c r="E1" s="92"/>
      <c r="F1" s="92"/>
      <c r="G1" s="92"/>
      <c r="H1" s="92"/>
      <c r="I1" s="92"/>
      <c r="J1" s="92"/>
    </row>
    <row r="2" ht="15.6" spans="1:10">
      <c r="A2" s="93"/>
      <c r="B2" s="93"/>
      <c r="C2" s="94"/>
      <c r="D2" s="95"/>
      <c r="E2" s="93"/>
      <c r="F2" s="93"/>
      <c r="G2" s="93"/>
      <c r="H2" s="93"/>
      <c r="I2" s="104"/>
      <c r="J2" s="105" t="s">
        <v>2</v>
      </c>
    </row>
    <row r="3" s="91" customFormat="1" ht="57" customHeight="1" spans="1:10">
      <c r="A3" s="96" t="s">
        <v>864</v>
      </c>
      <c r="B3" s="97" t="s">
        <v>82</v>
      </c>
      <c r="C3" s="98" t="s">
        <v>865</v>
      </c>
      <c r="D3" s="98" t="s">
        <v>866</v>
      </c>
      <c r="E3" s="99" t="s">
        <v>867</v>
      </c>
      <c r="F3" s="96" t="s">
        <v>868</v>
      </c>
      <c r="G3" s="96" t="s">
        <v>869</v>
      </c>
      <c r="H3" s="96" t="s">
        <v>870</v>
      </c>
      <c r="I3" s="97" t="s">
        <v>871</v>
      </c>
      <c r="J3" s="98" t="s">
        <v>872</v>
      </c>
    </row>
    <row r="4" s="91" customFormat="1" ht="37" customHeight="1" spans="1:10">
      <c r="A4" s="100" t="s">
        <v>881</v>
      </c>
      <c r="B4" s="101">
        <v>113060.545644</v>
      </c>
      <c r="C4" s="101">
        <v>48437.178135</v>
      </c>
      <c r="D4" s="101">
        <v>6017.727906</v>
      </c>
      <c r="E4" s="101">
        <v>20341.042512</v>
      </c>
      <c r="F4" s="101">
        <v>15629.096394</v>
      </c>
      <c r="G4" s="101">
        <v>17077.625372</v>
      </c>
      <c r="H4" s="101">
        <v>2299.684722</v>
      </c>
      <c r="I4" s="101">
        <v>2217.74</v>
      </c>
      <c r="J4" s="101">
        <v>1040.450603</v>
      </c>
    </row>
    <row r="5" s="91" customFormat="1" ht="37" customHeight="1" spans="1:10">
      <c r="A5" s="100" t="s">
        <v>882</v>
      </c>
      <c r="B5" s="101">
        <v>110743.257903</v>
      </c>
      <c r="C5" s="101">
        <v>48357.178135</v>
      </c>
      <c r="D5" s="101">
        <v>6015.151406</v>
      </c>
      <c r="E5" s="101">
        <v>20341.042512</v>
      </c>
      <c r="F5" s="101">
        <v>15409.939306</v>
      </c>
      <c r="G5" s="101">
        <v>16263.643872</v>
      </c>
      <c r="H5" s="101">
        <v>2079.512069</v>
      </c>
      <c r="I5" s="101">
        <v>1236.34</v>
      </c>
      <c r="J5" s="101">
        <v>1040.450603</v>
      </c>
    </row>
    <row r="6" s="91" customFormat="1" ht="37" customHeight="1" spans="1:10">
      <c r="A6" s="100" t="s">
        <v>883</v>
      </c>
      <c r="B6" s="101"/>
      <c r="C6" s="101"/>
      <c r="D6" s="101"/>
      <c r="E6" s="101"/>
      <c r="F6" s="101"/>
      <c r="G6" s="101"/>
      <c r="H6" s="101"/>
      <c r="I6" s="101"/>
      <c r="J6" s="101"/>
    </row>
    <row r="7" s="91" customFormat="1" ht="37" customHeight="1" spans="1:10">
      <c r="A7" s="102" t="s">
        <v>884</v>
      </c>
      <c r="B7" s="103">
        <v>82.5765</v>
      </c>
      <c r="C7" s="103">
        <v>80</v>
      </c>
      <c r="D7" s="103">
        <v>2.5765</v>
      </c>
      <c r="E7" s="103"/>
      <c r="F7" s="103"/>
      <c r="G7" s="103"/>
      <c r="H7" s="103"/>
      <c r="I7" s="103"/>
      <c r="J7" s="103"/>
    </row>
  </sheetData>
  <mergeCells count="1">
    <mergeCell ref="A1:J1"/>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54"/>
  <sheetViews>
    <sheetView showGridLines="0" showZeros="0" workbookViewId="0">
      <selection activeCell="G16" sqref="G16"/>
    </sheetView>
  </sheetViews>
  <sheetFormatPr defaultColWidth="13.537037037037" defaultRowHeight="17" customHeight="1" outlineLevelCol="4"/>
  <cols>
    <col min="1" max="1" width="10.8888888888889" style="67" customWidth="1"/>
    <col min="2" max="2" width="44.1666666666667" style="67" customWidth="1"/>
    <col min="3" max="4" width="13.3333333333333" style="82" customWidth="1"/>
    <col min="5" max="5" width="13.2222222222222" style="68" customWidth="1"/>
    <col min="6" max="249" width="13.537037037037" style="67" customWidth="1"/>
    <col min="250" max="16380" width="13.537037037037" style="69"/>
  </cols>
  <sheetData>
    <row r="1" ht="34" customHeight="1" spans="1:5">
      <c r="A1" s="70" t="s">
        <v>885</v>
      </c>
      <c r="B1" s="70"/>
      <c r="C1" s="70"/>
      <c r="D1" s="70"/>
      <c r="E1" s="70"/>
    </row>
    <row r="2" ht="16.95" customHeight="1" spans="1:4">
      <c r="A2" s="72" t="s">
        <v>2</v>
      </c>
      <c r="B2" s="72"/>
      <c r="C2" s="83"/>
      <c r="D2" s="83"/>
    </row>
    <row r="3" ht="16.95" customHeight="1" spans="1:5">
      <c r="A3" s="73" t="s">
        <v>886</v>
      </c>
      <c r="B3" s="73" t="s">
        <v>887</v>
      </c>
      <c r="C3" s="84" t="s">
        <v>888</v>
      </c>
      <c r="D3" s="84" t="s">
        <v>889</v>
      </c>
      <c r="E3" s="85" t="s">
        <v>890</v>
      </c>
    </row>
    <row r="4" ht="16.95" customHeight="1" spans="1:5">
      <c r="A4" s="73"/>
      <c r="B4" s="73" t="s">
        <v>891</v>
      </c>
      <c r="C4" s="86">
        <v>60</v>
      </c>
      <c r="D4" s="87">
        <f>D5</f>
        <v>60</v>
      </c>
      <c r="E4" s="80" t="s">
        <v>892</v>
      </c>
    </row>
    <row r="5" ht="16.95" customHeight="1" spans="1:5">
      <c r="A5" s="75">
        <v>103</v>
      </c>
      <c r="B5" s="79" t="s">
        <v>893</v>
      </c>
      <c r="C5" s="86">
        <v>60</v>
      </c>
      <c r="D5" s="87">
        <f>D6</f>
        <v>60</v>
      </c>
      <c r="E5" s="80" t="s">
        <v>892</v>
      </c>
    </row>
    <row r="6" ht="16.95" customHeight="1" spans="1:5">
      <c r="A6" s="75">
        <v>10306</v>
      </c>
      <c r="B6" s="79" t="s">
        <v>894</v>
      </c>
      <c r="C6" s="86">
        <v>60</v>
      </c>
      <c r="D6" s="87">
        <f>D7+D39+D44+D50+D54</f>
        <v>60</v>
      </c>
      <c r="E6" s="80" t="s">
        <v>892</v>
      </c>
    </row>
    <row r="7" ht="16.95" customHeight="1" spans="1:5">
      <c r="A7" s="75">
        <v>1030601</v>
      </c>
      <c r="B7" s="79" t="s">
        <v>895</v>
      </c>
      <c r="C7" s="86">
        <v>60</v>
      </c>
      <c r="D7" s="87">
        <f>SUM(D8:D38)</f>
        <v>60</v>
      </c>
      <c r="E7" s="80" t="s">
        <v>892</v>
      </c>
    </row>
    <row r="8" ht="16.95" customHeight="1" spans="1:5">
      <c r="A8" s="75">
        <v>103060103</v>
      </c>
      <c r="B8" s="81" t="s">
        <v>896</v>
      </c>
      <c r="C8" s="88"/>
      <c r="D8" s="87">
        <v>0</v>
      </c>
      <c r="E8" s="80"/>
    </row>
    <row r="9" ht="16.95" customHeight="1" spans="1:5">
      <c r="A9" s="75">
        <v>103060104</v>
      </c>
      <c r="B9" s="81" t="s">
        <v>897</v>
      </c>
      <c r="C9" s="88"/>
      <c r="D9" s="87">
        <v>0</v>
      </c>
      <c r="E9" s="80"/>
    </row>
    <row r="10" ht="16.95" customHeight="1" spans="1:5">
      <c r="A10" s="75">
        <v>103060105</v>
      </c>
      <c r="B10" s="81" t="s">
        <v>898</v>
      </c>
      <c r="C10" s="88"/>
      <c r="D10" s="87">
        <v>0</v>
      </c>
      <c r="E10" s="80"/>
    </row>
    <row r="11" ht="16.95" customHeight="1" spans="1:5">
      <c r="A11" s="75">
        <v>103060106</v>
      </c>
      <c r="B11" s="81" t="s">
        <v>899</v>
      </c>
      <c r="C11" s="88"/>
      <c r="D11" s="87">
        <v>0</v>
      </c>
      <c r="E11" s="80"/>
    </row>
    <row r="12" ht="16.95" customHeight="1" spans="1:5">
      <c r="A12" s="75">
        <v>103060107</v>
      </c>
      <c r="B12" s="81" t="s">
        <v>900</v>
      </c>
      <c r="C12" s="88"/>
      <c r="D12" s="87">
        <v>0</v>
      </c>
      <c r="E12" s="80"/>
    </row>
    <row r="13" ht="16.95" customHeight="1" spans="1:5">
      <c r="A13" s="75">
        <v>103060108</v>
      </c>
      <c r="B13" s="81" t="s">
        <v>901</v>
      </c>
      <c r="C13" s="88"/>
      <c r="D13" s="87">
        <v>0</v>
      </c>
      <c r="E13" s="80"/>
    </row>
    <row r="14" ht="16.95" customHeight="1" spans="1:5">
      <c r="A14" s="75">
        <v>103060109</v>
      </c>
      <c r="B14" s="81" t="s">
        <v>902</v>
      </c>
      <c r="C14" s="88"/>
      <c r="D14" s="87">
        <v>0</v>
      </c>
      <c r="E14" s="80"/>
    </row>
    <row r="15" ht="16.95" customHeight="1" spans="1:5">
      <c r="A15" s="75">
        <v>103060112</v>
      </c>
      <c r="B15" s="81" t="s">
        <v>903</v>
      </c>
      <c r="C15" s="88"/>
      <c r="D15" s="87">
        <v>0</v>
      </c>
      <c r="E15" s="80"/>
    </row>
    <row r="16" ht="16.95" customHeight="1" spans="1:5">
      <c r="A16" s="75">
        <v>103060113</v>
      </c>
      <c r="B16" s="81" t="s">
        <v>904</v>
      </c>
      <c r="C16" s="88"/>
      <c r="D16" s="87">
        <v>0</v>
      </c>
      <c r="E16" s="80"/>
    </row>
    <row r="17" ht="16.95" customHeight="1" spans="1:5">
      <c r="A17" s="75">
        <v>103060114</v>
      </c>
      <c r="B17" s="81" t="s">
        <v>905</v>
      </c>
      <c r="C17" s="88"/>
      <c r="D17" s="87">
        <v>0</v>
      </c>
      <c r="E17" s="80"/>
    </row>
    <row r="18" ht="16.95" customHeight="1" spans="1:5">
      <c r="A18" s="75">
        <v>103060115</v>
      </c>
      <c r="B18" s="81" t="s">
        <v>906</v>
      </c>
      <c r="C18" s="88"/>
      <c r="D18" s="87">
        <v>0</v>
      </c>
      <c r="E18" s="80"/>
    </row>
    <row r="19" ht="16.95" customHeight="1" spans="1:5">
      <c r="A19" s="75">
        <v>103060116</v>
      </c>
      <c r="B19" s="81" t="s">
        <v>907</v>
      </c>
      <c r="C19" s="88"/>
      <c r="D19" s="87">
        <v>0</v>
      </c>
      <c r="E19" s="80"/>
    </row>
    <row r="20" ht="16.95" customHeight="1" spans="1:5">
      <c r="A20" s="75">
        <v>103060117</v>
      </c>
      <c r="B20" s="81" t="s">
        <v>908</v>
      </c>
      <c r="C20" s="88"/>
      <c r="D20" s="87">
        <v>0</v>
      </c>
      <c r="E20" s="80"/>
    </row>
    <row r="21" ht="16.95" customHeight="1" spans="1:5">
      <c r="A21" s="75">
        <v>103060118</v>
      </c>
      <c r="B21" s="81" t="s">
        <v>909</v>
      </c>
      <c r="C21" s="88"/>
      <c r="D21" s="87">
        <v>0</v>
      </c>
      <c r="E21" s="80"/>
    </row>
    <row r="22" ht="16.95" customHeight="1" spans="1:5">
      <c r="A22" s="75">
        <v>103060119</v>
      </c>
      <c r="B22" s="81" t="s">
        <v>910</v>
      </c>
      <c r="C22" s="88"/>
      <c r="D22" s="87">
        <v>0</v>
      </c>
      <c r="E22" s="80"/>
    </row>
    <row r="23" ht="16.95" customHeight="1" spans="1:5">
      <c r="A23" s="75">
        <v>103060120</v>
      </c>
      <c r="B23" s="81" t="s">
        <v>911</v>
      </c>
      <c r="C23" s="88"/>
      <c r="D23" s="87">
        <v>0</v>
      </c>
      <c r="E23" s="80"/>
    </row>
    <row r="24" ht="16.95" customHeight="1" spans="1:5">
      <c r="A24" s="75">
        <v>103060121</v>
      </c>
      <c r="B24" s="81" t="s">
        <v>912</v>
      </c>
      <c r="C24" s="88"/>
      <c r="D24" s="87">
        <v>0</v>
      </c>
      <c r="E24" s="80"/>
    </row>
    <row r="25" ht="16.95" customHeight="1" spans="1:5">
      <c r="A25" s="75">
        <v>103060122</v>
      </c>
      <c r="B25" s="81" t="s">
        <v>913</v>
      </c>
      <c r="C25" s="88"/>
      <c r="D25" s="87">
        <v>0</v>
      </c>
      <c r="E25" s="80"/>
    </row>
    <row r="26" ht="16.95" customHeight="1" spans="1:5">
      <c r="A26" s="75">
        <v>103060123</v>
      </c>
      <c r="B26" s="81" t="s">
        <v>914</v>
      </c>
      <c r="C26" s="88"/>
      <c r="D26" s="87">
        <v>0</v>
      </c>
      <c r="E26" s="80"/>
    </row>
    <row r="27" ht="16.95" customHeight="1" spans="1:5">
      <c r="A27" s="75">
        <v>103060124</v>
      </c>
      <c r="B27" s="81" t="s">
        <v>915</v>
      </c>
      <c r="C27" s="88"/>
      <c r="D27" s="87">
        <v>0</v>
      </c>
      <c r="E27" s="80"/>
    </row>
    <row r="28" ht="16.95" customHeight="1" spans="1:5">
      <c r="A28" s="75">
        <v>103060125</v>
      </c>
      <c r="B28" s="81" t="s">
        <v>916</v>
      </c>
      <c r="C28" s="88"/>
      <c r="D28" s="87">
        <v>0</v>
      </c>
      <c r="E28" s="80"/>
    </row>
    <row r="29" ht="16.95" customHeight="1" spans="1:5">
      <c r="A29" s="75">
        <v>103060126</v>
      </c>
      <c r="B29" s="81" t="s">
        <v>917</v>
      </c>
      <c r="C29" s="88"/>
      <c r="D29" s="87">
        <v>0</v>
      </c>
      <c r="E29" s="80"/>
    </row>
    <row r="30" ht="16.95" customHeight="1" spans="1:5">
      <c r="A30" s="75">
        <v>103060127</v>
      </c>
      <c r="B30" s="81" t="s">
        <v>918</v>
      </c>
      <c r="C30" s="88"/>
      <c r="D30" s="87">
        <v>0</v>
      </c>
      <c r="E30" s="80"/>
    </row>
    <row r="31" ht="16.95" customHeight="1" spans="1:5">
      <c r="A31" s="75">
        <v>103060128</v>
      </c>
      <c r="B31" s="81" t="s">
        <v>919</v>
      </c>
      <c r="C31" s="88"/>
      <c r="D31" s="87">
        <v>0</v>
      </c>
      <c r="E31" s="80"/>
    </row>
    <row r="32" ht="16.95" customHeight="1" spans="1:5">
      <c r="A32" s="75">
        <v>103060129</v>
      </c>
      <c r="B32" s="81" t="s">
        <v>920</v>
      </c>
      <c r="C32" s="88"/>
      <c r="D32" s="87">
        <v>0</v>
      </c>
      <c r="E32" s="80"/>
    </row>
    <row r="33" ht="16.95" customHeight="1" spans="1:5">
      <c r="A33" s="75">
        <v>103060130</v>
      </c>
      <c r="B33" s="81" t="s">
        <v>921</v>
      </c>
      <c r="C33" s="88"/>
      <c r="D33" s="87">
        <v>0</v>
      </c>
      <c r="E33" s="80"/>
    </row>
    <row r="34" ht="16.95" customHeight="1" spans="1:5">
      <c r="A34" s="75">
        <v>103060131</v>
      </c>
      <c r="B34" s="81" t="s">
        <v>922</v>
      </c>
      <c r="C34" s="88"/>
      <c r="D34" s="87">
        <v>0</v>
      </c>
      <c r="E34" s="80"/>
    </row>
    <row r="35" ht="16.95" customHeight="1" spans="1:5">
      <c r="A35" s="75">
        <v>103060132</v>
      </c>
      <c r="B35" s="81" t="s">
        <v>923</v>
      </c>
      <c r="C35" s="88"/>
      <c r="D35" s="87">
        <v>0</v>
      </c>
      <c r="E35" s="80"/>
    </row>
    <row r="36" ht="16.95" customHeight="1" spans="1:5">
      <c r="A36" s="75">
        <v>103060133</v>
      </c>
      <c r="B36" s="81" t="s">
        <v>924</v>
      </c>
      <c r="C36" s="88"/>
      <c r="D36" s="87">
        <v>0</v>
      </c>
      <c r="E36" s="80"/>
    </row>
    <row r="37" ht="16.95" customHeight="1" spans="1:5">
      <c r="A37" s="75">
        <v>103060134</v>
      </c>
      <c r="B37" s="81" t="s">
        <v>925</v>
      </c>
      <c r="C37" s="88"/>
      <c r="D37" s="87">
        <v>0</v>
      </c>
      <c r="E37" s="80"/>
    </row>
    <row r="38" ht="16.95" customHeight="1" spans="1:5">
      <c r="A38" s="75">
        <v>103060198</v>
      </c>
      <c r="B38" s="81" t="s">
        <v>926</v>
      </c>
      <c r="C38" s="88">
        <v>60</v>
      </c>
      <c r="D38" s="87">
        <v>60</v>
      </c>
      <c r="E38" s="80" t="s">
        <v>892</v>
      </c>
    </row>
    <row r="39" ht="16.95" customHeight="1" spans="1:5">
      <c r="A39" s="75">
        <v>1030602</v>
      </c>
      <c r="B39" s="79" t="s">
        <v>927</v>
      </c>
      <c r="C39" s="89"/>
      <c r="D39" s="87">
        <f>SUM(D40:D43)</f>
        <v>0</v>
      </c>
      <c r="E39" s="90"/>
    </row>
    <row r="40" ht="16.95" customHeight="1" spans="1:5">
      <c r="A40" s="75">
        <v>103060202</v>
      </c>
      <c r="B40" s="81" t="s">
        <v>928</v>
      </c>
      <c r="C40" s="88"/>
      <c r="D40" s="87">
        <v>0</v>
      </c>
      <c r="E40" s="90"/>
    </row>
    <row r="41" ht="16.95" customHeight="1" spans="1:5">
      <c r="A41" s="75">
        <v>103060203</v>
      </c>
      <c r="B41" s="81" t="s">
        <v>929</v>
      </c>
      <c r="C41" s="88"/>
      <c r="D41" s="87">
        <v>0</v>
      </c>
      <c r="E41" s="90"/>
    </row>
    <row r="42" ht="16.95" customHeight="1" spans="1:5">
      <c r="A42" s="75">
        <v>103060204</v>
      </c>
      <c r="B42" s="81" t="s">
        <v>930</v>
      </c>
      <c r="C42" s="88"/>
      <c r="D42" s="87">
        <v>0</v>
      </c>
      <c r="E42" s="90"/>
    </row>
    <row r="43" ht="16.95" customHeight="1" spans="1:5">
      <c r="A43" s="75">
        <v>103060298</v>
      </c>
      <c r="B43" s="81" t="s">
        <v>931</v>
      </c>
      <c r="C43" s="88"/>
      <c r="D43" s="87">
        <v>0</v>
      </c>
      <c r="E43" s="90"/>
    </row>
    <row r="44" ht="16.95" customHeight="1" spans="1:5">
      <c r="A44" s="75">
        <v>1030603</v>
      </c>
      <c r="B44" s="79" t="s">
        <v>932</v>
      </c>
      <c r="C44" s="89"/>
      <c r="D44" s="87">
        <f>SUM(D45:D49)</f>
        <v>0</v>
      </c>
      <c r="E44" s="90"/>
    </row>
    <row r="45" ht="16.95" customHeight="1" spans="1:5">
      <c r="A45" s="75">
        <v>103060301</v>
      </c>
      <c r="B45" s="81" t="s">
        <v>933</v>
      </c>
      <c r="C45" s="88"/>
      <c r="D45" s="87">
        <v>0</v>
      </c>
      <c r="E45" s="90"/>
    </row>
    <row r="46" ht="16.95" customHeight="1" spans="1:5">
      <c r="A46" s="75">
        <v>103060304</v>
      </c>
      <c r="B46" s="81" t="s">
        <v>934</v>
      </c>
      <c r="C46" s="88"/>
      <c r="D46" s="87">
        <v>0</v>
      </c>
      <c r="E46" s="90"/>
    </row>
    <row r="47" ht="16.95" customHeight="1" spans="1:5">
      <c r="A47" s="75">
        <v>103060305</v>
      </c>
      <c r="B47" s="81" t="s">
        <v>935</v>
      </c>
      <c r="C47" s="88"/>
      <c r="D47" s="87">
        <v>0</v>
      </c>
      <c r="E47" s="90"/>
    </row>
    <row r="48" ht="16.95" customHeight="1" spans="1:5">
      <c r="A48" s="75">
        <v>103060307</v>
      </c>
      <c r="B48" s="81" t="s">
        <v>936</v>
      </c>
      <c r="C48" s="88"/>
      <c r="D48" s="87">
        <v>0</v>
      </c>
      <c r="E48" s="90"/>
    </row>
    <row r="49" ht="16.95" customHeight="1" spans="1:5">
      <c r="A49" s="75">
        <v>103060398</v>
      </c>
      <c r="B49" s="81" t="s">
        <v>937</v>
      </c>
      <c r="C49" s="88"/>
      <c r="D49" s="87">
        <v>0</v>
      </c>
      <c r="E49" s="90"/>
    </row>
    <row r="50" ht="16.95" customHeight="1" spans="1:5">
      <c r="A50" s="75">
        <v>1030604</v>
      </c>
      <c r="B50" s="79" t="s">
        <v>938</v>
      </c>
      <c r="C50" s="89"/>
      <c r="D50" s="87">
        <f>SUM(D51:D53)</f>
        <v>0</v>
      </c>
      <c r="E50" s="90"/>
    </row>
    <row r="51" ht="16.95" customHeight="1" spans="1:5">
      <c r="A51" s="75">
        <v>103060401</v>
      </c>
      <c r="B51" s="81" t="s">
        <v>939</v>
      </c>
      <c r="C51" s="88"/>
      <c r="D51" s="87">
        <v>0</v>
      </c>
      <c r="E51" s="90"/>
    </row>
    <row r="52" ht="16.95" customHeight="1" spans="1:5">
      <c r="A52" s="75">
        <v>103060402</v>
      </c>
      <c r="B52" s="81" t="s">
        <v>940</v>
      </c>
      <c r="C52" s="88"/>
      <c r="D52" s="87">
        <v>0</v>
      </c>
      <c r="E52" s="90"/>
    </row>
    <row r="53" ht="16.95" customHeight="1" spans="1:5">
      <c r="A53" s="75">
        <v>103060498</v>
      </c>
      <c r="B53" s="81" t="s">
        <v>941</v>
      </c>
      <c r="C53" s="88"/>
      <c r="D53" s="87">
        <v>0</v>
      </c>
      <c r="E53" s="90"/>
    </row>
    <row r="54" ht="16.95" customHeight="1" spans="1:5">
      <c r="A54" s="75">
        <v>1030698</v>
      </c>
      <c r="B54" s="79" t="s">
        <v>942</v>
      </c>
      <c r="C54" s="89"/>
      <c r="D54" s="87">
        <v>0</v>
      </c>
      <c r="E54" s="90"/>
    </row>
  </sheetData>
  <mergeCells count="2">
    <mergeCell ref="A1:E1"/>
    <mergeCell ref="A2:D2"/>
  </mergeCells>
  <printOptions gridLines="1"/>
  <pageMargins left="0.313888888888889" right="0.354166666666667" top="1" bottom="0.196527777777778" header="0" footer="0"/>
  <pageSetup paperSize="9" orientation="portrait" horizontalDpi="600"/>
  <headerFooter alignWithMargins="0" scaleWithDoc="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一般公共预算表（一）</vt:lpstr>
      <vt:lpstr>功能分类科目表（二）-1</vt:lpstr>
      <vt:lpstr>功能分类科目表（二） </vt:lpstr>
      <vt:lpstr>经济分类科目表（三）</vt:lpstr>
      <vt:lpstr>基本支出经济分类科目表（四）</vt:lpstr>
      <vt:lpstr>政府性基金预算（五）</vt:lpstr>
      <vt:lpstr>社保基金预算收入表（六）-1</vt:lpstr>
      <vt:lpstr>社保基金预算支出表（六）-2</vt:lpstr>
      <vt:lpstr>国有资本经营预算收入表（七）-1</vt:lpstr>
      <vt:lpstr>国有资本经营预算支出表（七）-2</vt:lpstr>
      <vt:lpstr>三公经费预算表（八）</vt:lpstr>
      <vt:lpstr>专项转移支付情况表（九）</vt:lpstr>
      <vt:lpstr>政府性债务情况（十）</vt:lpstr>
      <vt:lpstr>政府性债务情况（十） (2)</vt:lpstr>
      <vt:lpstr>税收返还和转移支付表（十一）</vt:lpstr>
      <vt:lpstr>政府性基金转移支付表（十二）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bianka</dc:creator>
  <cp:lastModifiedBy>null,null,青铜峡市预算收发</cp:lastModifiedBy>
  <dcterms:created xsi:type="dcterms:W3CDTF">2015-12-21T11:46:00Z</dcterms:created>
  <cp:lastPrinted>2018-01-09T02:19:00Z</cp:lastPrinted>
  <dcterms:modified xsi:type="dcterms:W3CDTF">2019-02-21T12:54:28Z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2052-10.1.0.5603</vt:lpwstr>
  </property>
</Properties>
</file>